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tables/table2.xml" ContentType="application/vnd.openxmlformats-officedocument.spreadsheetml.table+xml"/>
  <Override PartName="/xl/comments2.xml" ContentType="application/vnd.openxmlformats-officedocument.spreadsheetml.comment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tables/table3.xml" ContentType="application/vnd.openxmlformats-officedocument.spreadsheetml.table+xml"/>
  <Override PartName="/xl/comments3.xml" ContentType="application/vnd.openxmlformats-officedocument.spreadsheetml.comment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4.xml" ContentType="application/vnd.openxmlformats-officedocument.drawing+xml"/>
  <Override PartName="/xl/tables/table4.xml" ContentType="application/vnd.openxmlformats-officedocument.spreadsheetml.table+xml"/>
  <Override PartName="/xl/comments4.xml" ContentType="application/vnd.openxmlformats-officedocument.spreadsheetml.comments+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5.xml" ContentType="application/vnd.openxmlformats-officedocument.drawing+xml"/>
  <Override PartName="/xl/tables/table5.xml" ContentType="application/vnd.openxmlformats-officedocument.spreadsheetml.table+xml"/>
  <Override PartName="/xl/comments5.xml" ContentType="application/vnd.openxmlformats-officedocument.spreadsheetml.comments+xml"/>
  <Override PartName="/xl/threadedComments/threadedComment1.xml" ContentType="application/vnd.ms-excel.threadedcomments+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6.xml" ContentType="application/vnd.openxmlformats-officedocument.drawing+xml"/>
  <Override PartName="/xl/tables/table6.xml" ContentType="application/vnd.openxmlformats-officedocument.spreadsheetml.table+xml"/>
  <Override PartName="/xl/comments6.xml" ContentType="application/vnd.openxmlformats-officedocument.spreadsheetml.comments+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7.xml" ContentType="application/vnd.openxmlformats-officedocument.drawing+xml"/>
  <Override PartName="/xl/comments7.xml" ContentType="application/vnd.openxmlformats-officedocument.spreadsheetml.comments+xml"/>
  <Override PartName="/xl/threadedComments/threadedComment2.xml" ContentType="application/vnd.ms-excel.threadedcomments+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03"/>
  <workbookPr filterPrivacy="1"/>
  <xr:revisionPtr revIDLastSave="213" documentId="8_{E4EE9E55-1D09-4CBF-9BE1-5F0FB73CC046}" xr6:coauthVersionLast="47" xr6:coauthVersionMax="47" xr10:uidLastSave="{E1E3EE0F-00E9-43FF-BA19-BCA9F6ABC1EF}"/>
  <bookViews>
    <workbookView xWindow="28680" yWindow="-120" windowWidth="29040" windowHeight="15720" firstSheet="1" activeTab="1" xr2:uid="{00000000-000D-0000-FFFF-FFFF00000000}"/>
  </bookViews>
  <sheets>
    <sheet name="Example Goal" sheetId="14" r:id="rId1"/>
    <sheet name="Revenue Goals" sheetId="10" r:id="rId2"/>
    <sheet name="Net Income Goals" sheetId="6" r:id="rId3"/>
    <sheet name="Funding Goals" sheetId="12" r:id="rId4"/>
    <sheet name="Recruitment Goals" sheetId="11" r:id="rId5"/>
    <sheet name="Other Goals" sheetId="13" r:id="rId6"/>
    <sheet name="SWOT(Optional)" sheetId="9" r:id="rId7"/>
    <sheet name="Growth Plan Dashboard" sheetId="2" r:id="rId8"/>
  </sheets>
  <definedNames>
    <definedName name="PlanDueDate" localSheetId="0">'Example Goal'!#REF!</definedName>
    <definedName name="PlanDueDate" localSheetId="3">'Funding Goals'!#REF!</definedName>
    <definedName name="PlanDueDate" localSheetId="2">'Net Income Goals'!#REF!</definedName>
    <definedName name="PlanDueDate" localSheetId="5">'Other Goals'!#REF!</definedName>
    <definedName name="PlanDueDate" localSheetId="4">'Recruitment Goals'!#REF!</definedName>
    <definedName name="PlanDueDate" localSheetId="1">'Revenue Goals'!#REF!</definedName>
    <definedName name="PlanDueDate">#REF!</definedName>
    <definedName name="_xlnm.Print_Titles" localSheetId="0">'Example Goal'!$16:$16</definedName>
    <definedName name="_xlnm.Print_Titles" localSheetId="3">'Funding Goals'!$16:$16</definedName>
    <definedName name="_xlnm.Print_Titles" localSheetId="2">'Net Income Goals'!$16:$16</definedName>
    <definedName name="_xlnm.Print_Titles" localSheetId="5">'Other Goals'!$16:$16</definedName>
    <definedName name="_xlnm.Print_Titles" localSheetId="4">'Recruitment Goals'!$16:$16</definedName>
    <definedName name="_xlnm.Print_Titles" localSheetId="1">'Revenue Goals'!$16:$16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7" i="13" l="1"/>
  <c r="B18" i="13"/>
  <c r="B19" i="13"/>
  <c r="B20" i="13"/>
  <c r="B17" i="11"/>
  <c r="B18" i="11"/>
  <c r="B19" i="11"/>
  <c r="B20" i="11"/>
  <c r="B17" i="12"/>
  <c r="B18" i="12"/>
  <c r="B19" i="12"/>
  <c r="B20" i="12"/>
  <c r="B17" i="6"/>
  <c r="B18" i="6"/>
  <c r="B19" i="6"/>
  <c r="B20" i="6"/>
  <c r="B17" i="10"/>
  <c r="B18" i="10"/>
  <c r="B19" i="10"/>
  <c r="B20" i="10"/>
  <c r="A11" i="10"/>
  <c r="G22" i="2"/>
  <c r="E20" i="14" a="1"/>
  <c r="E20" i="14" s="1"/>
  <c r="B19" i="14"/>
  <c r="B18" i="14"/>
  <c r="B17" i="14"/>
  <c r="H13" i="14"/>
  <c r="A12" i="14"/>
  <c r="A11" i="14"/>
  <c r="A10" i="14"/>
  <c r="A9" i="14"/>
  <c r="J3" i="14"/>
  <c r="J4" i="14" s="1"/>
  <c r="J5" i="14" s="1"/>
  <c r="D3" i="14"/>
  <c r="D3" i="12"/>
  <c r="D3" i="11"/>
  <c r="D3" i="10"/>
  <c r="D3" i="6"/>
  <c r="J3" i="6"/>
  <c r="G20" i="2"/>
  <c r="G19" i="2"/>
  <c r="G9" i="2"/>
  <c r="G10" i="2"/>
  <c r="G11" i="2"/>
  <c r="G12" i="2"/>
  <c r="G13" i="2"/>
  <c r="G14" i="2"/>
  <c r="G15" i="2"/>
  <c r="G16" i="2"/>
  <c r="G17" i="2"/>
  <c r="G18" i="2" s="1"/>
  <c r="G8" i="2"/>
  <c r="G7" i="2"/>
  <c r="D3" i="13"/>
  <c r="F20" i="2"/>
  <c r="F19" i="2"/>
  <c r="F22" i="2" s="1"/>
  <c r="F9" i="2"/>
  <c r="F10" i="2"/>
  <c r="F11" i="2"/>
  <c r="F12" i="2"/>
  <c r="F13" i="2"/>
  <c r="F14" i="2"/>
  <c r="F15" i="2"/>
  <c r="F16" i="2"/>
  <c r="F17" i="2"/>
  <c r="F8" i="2"/>
  <c r="E20" i="2"/>
  <c r="E19" i="2"/>
  <c r="E9" i="2"/>
  <c r="E10" i="2"/>
  <c r="E11" i="2"/>
  <c r="E12" i="2"/>
  <c r="E13" i="2"/>
  <c r="E14" i="2"/>
  <c r="E15" i="2"/>
  <c r="E16" i="2"/>
  <c r="E17" i="2"/>
  <c r="E18" i="2" s="1"/>
  <c r="E22" i="2" s="1"/>
  <c r="E8" i="2"/>
  <c r="E7" i="2"/>
  <c r="D20" i="2"/>
  <c r="D19" i="2"/>
  <c r="D9" i="2"/>
  <c r="D10" i="2"/>
  <c r="D11" i="2"/>
  <c r="D12" i="2"/>
  <c r="D13" i="2"/>
  <c r="D14" i="2"/>
  <c r="D15" i="2"/>
  <c r="D16" i="2"/>
  <c r="D17" i="2"/>
  <c r="D8" i="2"/>
  <c r="D7" i="2"/>
  <c r="C20" i="2"/>
  <c r="C19" i="2"/>
  <c r="C17" i="2"/>
  <c r="C9" i="2"/>
  <c r="C10" i="2"/>
  <c r="C11" i="2"/>
  <c r="C12" i="2"/>
  <c r="C13" i="2"/>
  <c r="C14" i="2"/>
  <c r="C15" i="2"/>
  <c r="C16" i="2"/>
  <c r="C8" i="2"/>
  <c r="C7" i="2"/>
  <c r="H13" i="13"/>
  <c r="J3" i="13"/>
  <c r="J4" i="13" s="1"/>
  <c r="J5" i="13" s="1"/>
  <c r="G21" i="2" s="1"/>
  <c r="I13" i="12"/>
  <c r="K3" i="12"/>
  <c r="I13" i="11"/>
  <c r="K3" i="11"/>
  <c r="A10" i="10"/>
  <c r="A9" i="10"/>
  <c r="H13" i="10"/>
  <c r="A12" i="10"/>
  <c r="J3" i="10"/>
  <c r="J24" i="2" s="1"/>
  <c r="A12" i="6"/>
  <c r="A11" i="6"/>
  <c r="A10" i="6"/>
  <c r="A9" i="6"/>
  <c r="H13" i="6"/>
  <c r="K4" i="11" l="1"/>
  <c r="D18" i="2"/>
  <c r="D22" i="2" s="1"/>
  <c r="C18" i="2"/>
  <c r="K5" i="11"/>
  <c r="E21" i="2" s="1"/>
  <c r="K4" i="12"/>
  <c r="K5" i="12" s="1"/>
  <c r="F21" i="2" s="1"/>
  <c r="J4" i="10"/>
  <c r="J5" i="10" s="1"/>
  <c r="C21" i="2" s="1"/>
  <c r="C22" i="2"/>
  <c r="J4" i="6"/>
  <c r="J5" i="6" s="1"/>
  <c r="D21" i="2" s="1"/>
  <c r="F18" i="2"/>
  <c r="J25" i="2" l="1"/>
  <c r="J26" i="2" s="1"/>
  <c r="B25" i="2" s="1"/>
  <c r="E23" i="2"/>
  <c r="G25" i="2"/>
  <c r="G23" i="2"/>
  <c r="F25" i="2"/>
  <c r="E25" i="2"/>
  <c r="C25" i="2"/>
  <c r="F23" i="2"/>
  <c r="D25" i="2" l="1"/>
  <c r="D23"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5" authorId="0" shapeId="0" xr:uid="{42F94AE1-6D01-424B-8199-9754C57BA470}">
      <text>
        <r>
          <rPr>
            <b/>
            <sz val="12"/>
            <color theme="3"/>
            <rFont val="Posterama"/>
            <family val="2"/>
            <scheme val="minor"/>
          </rPr>
          <t>Author:</t>
        </r>
        <r>
          <rPr>
            <sz val="12"/>
            <color theme="3"/>
            <rFont val="Posterama"/>
            <family val="2"/>
            <scheme val="minor"/>
          </rPr>
          <t xml:space="preserve">
Decide what steps you need to take to accomplish your goal by selecting an option from the dropdown or entering one. 
</t>
        </r>
      </text>
    </comment>
    <comment ref="A10" authorId="0" shapeId="0" xr:uid="{3D3436F4-D7B5-4A6E-BF0D-0349ADF2D425}">
      <text>
        <r>
          <rPr>
            <b/>
            <sz val="12"/>
            <color theme="3"/>
            <rFont val="Posterama"/>
            <family val="2"/>
            <scheme val="minor"/>
          </rPr>
          <t>Author:</t>
        </r>
        <r>
          <rPr>
            <sz val="12"/>
            <color theme="3"/>
            <rFont val="Posterama"/>
            <family val="2"/>
            <scheme val="minor"/>
          </rPr>
          <t xml:space="preserve">
To calculate your net income, take last month's sales and subtract all the business expenses.</t>
        </r>
      </text>
    </comment>
    <comment ref="F17" authorId="0" shapeId="0" xr:uid="{5E96C88F-4B5B-4DD9-98CB-2D8C0988B6FB}">
      <text>
        <r>
          <rPr>
            <b/>
            <sz val="12"/>
            <color theme="3"/>
            <rFont val="Posterama"/>
            <family val="2"/>
            <scheme val="minor"/>
          </rPr>
          <t>Author:</t>
        </r>
        <r>
          <rPr>
            <sz val="12"/>
            <color theme="3"/>
            <rFont val="Posterama"/>
            <family val="2"/>
            <scheme val="minor"/>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Lindsay Chung</author>
    <author>Author</author>
  </authors>
  <commentList>
    <comment ref="A1" authorId="0" shapeId="0" xr:uid="{C93508DD-6D27-4163-B6B4-9C23FF7531B2}">
      <text>
        <r>
          <rPr>
            <sz val="12"/>
            <color theme="3"/>
            <rFont val="Posterama"/>
            <family val="2"/>
            <scheme val="minor"/>
          </rPr>
          <t xml:space="preserve">Lindsay Chung:
Business revenue is the total amount of money a company earns from selling its products or services over a period of time. It's also known as gross income or gross sales. 
</t>
        </r>
      </text>
    </comment>
    <comment ref="D5" authorId="1" shapeId="0" xr:uid="{A176E39B-1E48-4343-9527-9F7B0F7E1484}">
      <text>
        <r>
          <rPr>
            <b/>
            <sz val="12"/>
            <color theme="3"/>
            <rFont val="Posterama"/>
            <family val="2"/>
            <scheme val="minor"/>
          </rPr>
          <t>Author:</t>
        </r>
        <r>
          <rPr>
            <sz val="12"/>
            <color theme="3"/>
            <rFont val="Posterama"/>
            <family val="2"/>
            <scheme val="minor"/>
          </rPr>
          <t xml:space="preserve">
Decide what steps you need to take to accomplish your goal by selecting an option from the dropdown or entering one. 
</t>
        </r>
      </text>
    </comment>
    <comment ref="A10" authorId="1" shapeId="0" xr:uid="{FB1C5A4A-F5BE-457F-BEBD-11489C095BB6}">
      <text>
        <r>
          <rPr>
            <b/>
            <sz val="12"/>
            <color theme="3"/>
            <rFont val="Posterama"/>
            <family val="2"/>
            <scheme val="minor"/>
          </rPr>
          <t>Author:</t>
        </r>
        <r>
          <rPr>
            <sz val="12"/>
            <color theme="3"/>
            <rFont val="Posterama"/>
            <family val="2"/>
            <scheme val="minor"/>
          </rPr>
          <t xml:space="preserve">
To calculate your net income, take last month's sales and subtract all the business expenses.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Lindsay Chung</author>
    <author>Author</author>
  </authors>
  <commentList>
    <comment ref="A1" authorId="0" shapeId="0" xr:uid="{7EB1CBC2-56CA-43A3-B875-26FF5B296943}">
      <text>
        <r>
          <rPr>
            <sz val="12"/>
            <color theme="3"/>
            <rFont val="Posterama"/>
            <family val="2"/>
            <scheme val="minor"/>
          </rPr>
          <t xml:space="preserve">Lindsay Chung:
A business's net income is the amount of money left after subtracting all expenses from its total revenue. It's also known as net earnings, net profit, or the bottom line. 
</t>
        </r>
      </text>
    </comment>
    <comment ref="D5" authorId="1" shapeId="0" xr:uid="{16C6244F-AD79-49CD-92DB-4E83A0F06376}">
      <text>
        <r>
          <rPr>
            <b/>
            <sz val="12"/>
            <color theme="3"/>
            <rFont val="Posterama"/>
            <family val="2"/>
            <scheme val="minor"/>
          </rPr>
          <t>Author:</t>
        </r>
        <r>
          <rPr>
            <sz val="12"/>
            <color theme="3"/>
            <rFont val="Posterama"/>
            <family val="2"/>
            <scheme val="minor"/>
          </rPr>
          <t xml:space="preserve">
Decide what steps you need to take to accomplish your goal by selecting an option from the dropdown or entering one. 
</t>
        </r>
      </text>
    </comment>
    <comment ref="A10" authorId="1" shapeId="0" xr:uid="{294BD955-4370-43B7-952B-7A74E95765DF}">
      <text>
        <r>
          <rPr>
            <b/>
            <sz val="12"/>
            <color theme="3"/>
            <rFont val="Posterama"/>
            <family val="2"/>
            <scheme val="minor"/>
          </rPr>
          <t>Author:</t>
        </r>
        <r>
          <rPr>
            <sz val="12"/>
            <color theme="3"/>
            <rFont val="Posterama"/>
            <family val="2"/>
            <scheme val="minor"/>
          </rPr>
          <t xml:space="preserve">
To calculate your net income, take last month's sales and subtract all the business expenses.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5" authorId="0" shapeId="0" xr:uid="{0FA4CA8B-567B-4450-B458-A5307D63B88E}">
      <text>
        <r>
          <rPr>
            <b/>
            <sz val="12"/>
            <color theme="3"/>
            <rFont val="Posterama"/>
            <family val="2"/>
            <scheme val="minor"/>
          </rPr>
          <t>Author:</t>
        </r>
        <r>
          <rPr>
            <sz val="12"/>
            <color theme="3"/>
            <rFont val="Posterama"/>
            <family val="2"/>
            <scheme val="minor"/>
          </rPr>
          <t xml:space="preserve">
Decide what steps you need to take to accomplish your goal by selecting an option from the dropdown or entering one. 
</t>
        </r>
      </text>
    </comment>
    <comment ref="A10" authorId="0" shapeId="0" xr:uid="{ABA85DEC-DEB0-4BE0-AD88-B8FBDB3A6590}">
      <text>
        <r>
          <rPr>
            <b/>
            <sz val="12"/>
            <color theme="3"/>
            <rFont val="Posterama"/>
            <family val="2"/>
            <scheme val="minor"/>
          </rPr>
          <t>Author:</t>
        </r>
        <r>
          <rPr>
            <sz val="12"/>
            <color theme="3"/>
            <rFont val="Posterama"/>
            <family val="2"/>
            <scheme val="minor"/>
          </rPr>
          <t xml:space="preserve">
To calculate your net income, take last month's sales and subtract all the business expenses.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tc={66289513-1D88-49F8-A027-D6E88CDBB972}</author>
    <author>Author</author>
  </authors>
  <commentList>
    <comment ref="J4" authorId="0" shapeId="0" xr:uid="{66289513-1D88-49F8-A027-D6E88CDBB972}">
      <text>
        <t>[Threaded comment]
Your version of Excel allows you to read this threaded comment; however, any edits to it will get removed if the file is opened in a newer version of Excel. Learn more: https://go.microsoft.com/fwlink/?linkid=870924
Comment:
    Need to correct this</t>
      </text>
    </comment>
    <comment ref="D5" authorId="1" shapeId="0" xr:uid="{E3E4F06D-8D8B-4BA0-876D-87C31EDF719F}">
      <text>
        <r>
          <rPr>
            <b/>
            <sz val="12"/>
            <color theme="3"/>
            <rFont val="Posterama"/>
            <family val="2"/>
            <scheme val="minor"/>
          </rPr>
          <t>Author:</t>
        </r>
        <r>
          <rPr>
            <sz val="12"/>
            <color theme="3"/>
            <rFont val="Posterama"/>
            <family val="2"/>
            <scheme val="minor"/>
          </rPr>
          <t xml:space="preserve">
Decide what steps you need to take to accomplish your goal by selecting an option from the dropdown or entering one. 
</t>
        </r>
      </text>
    </comment>
    <comment ref="A10" authorId="1" shapeId="0" xr:uid="{F36718E2-0EC4-4E49-890A-4D238C866D41}">
      <text>
        <r>
          <rPr>
            <b/>
            <sz val="12"/>
            <color theme="3"/>
            <rFont val="Posterama"/>
            <family val="2"/>
            <scheme val="minor"/>
          </rPr>
          <t>Author:</t>
        </r>
        <r>
          <rPr>
            <sz val="12"/>
            <color theme="3"/>
            <rFont val="Posterama"/>
            <family val="2"/>
            <scheme val="minor"/>
          </rPr>
          <t xml:space="preserve">
To calculate your net income, take last month's sales and subtract all the business expenses.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5" authorId="0" shapeId="0" xr:uid="{075C8965-60E8-4373-9325-2EF31C8E3DBD}">
      <text>
        <r>
          <rPr>
            <b/>
            <sz val="12"/>
            <color theme="3"/>
            <rFont val="Posterama"/>
            <family val="2"/>
            <scheme val="minor"/>
          </rPr>
          <t>Author:</t>
        </r>
        <r>
          <rPr>
            <sz val="12"/>
            <color theme="3"/>
            <rFont val="Posterama"/>
            <family val="2"/>
            <scheme val="minor"/>
          </rPr>
          <t xml:space="preserve">
Decide what steps you need to take to accomplish your goal by selecting an option from the dropdown or entering one. 
</t>
        </r>
      </text>
    </comment>
    <comment ref="A10" authorId="0" shapeId="0" xr:uid="{34D60E52-3D98-45E4-AB41-BDE7B030DB9F}">
      <text>
        <r>
          <rPr>
            <b/>
            <sz val="12"/>
            <color theme="3"/>
            <rFont val="Posterama"/>
            <family val="2"/>
            <scheme val="minor"/>
          </rPr>
          <t>Author:</t>
        </r>
        <r>
          <rPr>
            <sz val="12"/>
            <color theme="3"/>
            <rFont val="Posterama"/>
            <family val="2"/>
            <scheme val="minor"/>
          </rPr>
          <t xml:space="preserve">
To calculate your net income, take last month's sales and subtract all the business expenses.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tc={9DA8BBDF-928E-4F24-B17C-E74E0FA92238}</author>
    <author>tc={80B6F054-9030-45B9-B989-6A5E576EFBFB}</author>
  </authors>
  <commentList>
    <comment ref="C18" authorId="0" shapeId="0" xr:uid="{9DA8BBDF-928E-4F24-B17C-E74E0FA92238}">
      <text>
        <t>[Threaded comment]
Your version of Excel allows you to read this threaded comment; however, any edits to it will get removed if the file is opened in a newer version of Excel. Learn more: https://go.microsoft.com/fwlink/?linkid=870924
Comment:
    Need to update</t>
      </text>
    </comment>
    <comment ref="A25" authorId="1" shapeId="0" xr:uid="{80B6F054-9030-45B9-B989-6A5E576EFBFB}">
      <text>
        <t>[Threaded comment]
Your version of Excel allows you to read this threaded comment; however, any edits to it will get removed if the file is opened in a newer version of Excel. Learn more: https://go.microsoft.com/fwlink/?linkid=870924
Comment:
    % of tasks completed</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<sst xmlns="http://schemas.openxmlformats.org/spreadsheetml/2006/main" count="408" uniqueCount="200">
  <si>
    <t>Revenue Goals</t>
  </si>
  <si>
    <t>Step 2: Identify next steps and challenges</t>
  </si>
  <si>
    <t>Step 4: Track your Progress</t>
  </si>
  <si>
    <t xml:space="preserve">SMART Goal </t>
  </si>
  <si>
    <t>Date</t>
  </si>
  <si>
    <t>Last Month's Revenue</t>
  </si>
  <si>
    <t xml:space="preserve">Revenue goals help provide a clear direction for the business, motivates teams to work towards a common objective, allows for measurable progress tracking and helps allocate resources effectively to achieve desired financial targets, ultimately defining what success looks like for the organization. </t>
  </si>
  <si>
    <t>Jan 5th</t>
  </si>
  <si>
    <t>Feb 15th</t>
  </si>
  <si>
    <t>Launch a new product or service</t>
  </si>
  <si>
    <t>March 7th</t>
  </si>
  <si>
    <t>Secure partnerships</t>
  </si>
  <si>
    <t>April 9th</t>
  </si>
  <si>
    <t>Step 1: Business Assessment</t>
  </si>
  <si>
    <t>Obtain a certification</t>
  </si>
  <si>
    <t>May 3rd</t>
  </si>
  <si>
    <t xml:space="preserve">Do you want to set a revenue goal? </t>
  </si>
  <si>
    <t>Yes</t>
  </si>
  <si>
    <t>June 5th</t>
  </si>
  <si>
    <t>Challenges</t>
  </si>
  <si>
    <t>July 9th</t>
  </si>
  <si>
    <t xml:space="preserve">I don't know what certifications that I should apply for. </t>
  </si>
  <si>
    <t>Aug 20th</t>
  </si>
  <si>
    <t>Nov 15</t>
  </si>
  <si>
    <t>Dec 12th</t>
  </si>
  <si>
    <t>Goal</t>
  </si>
  <si>
    <t>Step 3: Create a plan</t>
  </si>
  <si>
    <t xml:space="preserve">Priority </t>
  </si>
  <si>
    <t>STEPS</t>
  </si>
  <si>
    <t>DUE DATE</t>
  </si>
  <si>
    <t>DONE?</t>
  </si>
  <si>
    <t>STATUS</t>
  </si>
  <si>
    <t>Action Steps</t>
  </si>
  <si>
    <t>Resources</t>
  </si>
  <si>
    <t>Column1</t>
  </si>
  <si>
    <t>Column2</t>
  </si>
  <si>
    <t>Column3</t>
  </si>
  <si>
    <t>Column4</t>
  </si>
  <si>
    <t>Column5</t>
  </si>
  <si>
    <t>1st</t>
  </si>
  <si>
    <t>Completed</t>
  </si>
  <si>
    <t>1.) Research your target audience and competitors. 2.) Develop a go-to market strategy. 3.) Create a marketing campaign 4.) Launch the product</t>
  </si>
  <si>
    <t>How to Define Your Target Audience</t>
  </si>
  <si>
    <t>2nd</t>
  </si>
  <si>
    <t>Pending</t>
  </si>
  <si>
    <t>Currently looking for ideal partners</t>
  </si>
  <si>
    <t xml:space="preserve">1.) Identify your ideal partner. 2.) Conduct due diligence. 3.)Make a partnership proposal. 4.)Meet with someone at Start Small Think Big to draft a partnership agreement. 5.)Onboard your new partner </t>
  </si>
  <si>
    <t>How to Negotiate a Business Partnership Agreement</t>
  </si>
  <si>
    <t>3rd</t>
  </si>
  <si>
    <t>No</t>
  </si>
  <si>
    <t>I haven't started</t>
  </si>
  <si>
    <t>1.) Meet with Angelina to discuss what certifications to pursue. 2.) Gather required documents and complete the application. 3.) Complete the interview(if applicable)</t>
  </si>
  <si>
    <t>Leveraging Minority Business Certification for Growth</t>
  </si>
  <si>
    <t>Recommended Resources</t>
  </si>
  <si>
    <t>FedEx E-Commerce Learning Lab Digital Marketing</t>
  </si>
  <si>
    <t>FedEx E-Commerce Learning Lab Social Media Marketing</t>
  </si>
  <si>
    <t>Advanced Marketing Analytics for Small Business</t>
  </si>
  <si>
    <t>Your personal Brand and your Business</t>
  </si>
  <si>
    <t>Social media for small business</t>
  </si>
  <si>
    <t>Budget Friendly Marketing: High-impact, Low-cost Strategies</t>
  </si>
  <si>
    <t>Food and Beverage packaging and design for small business</t>
  </si>
  <si>
    <t xml:space="preserve">How to sell products online  </t>
  </si>
  <si>
    <t>2nd Meeting</t>
  </si>
  <si>
    <t>3rd Meeting</t>
  </si>
  <si>
    <t>Select from the dropdown or enter your own text</t>
  </si>
  <si>
    <t>4th Meeting</t>
  </si>
  <si>
    <t>5th Meeting</t>
  </si>
  <si>
    <t>6th Meeting</t>
  </si>
  <si>
    <t>7th Meeting</t>
  </si>
  <si>
    <t xml:space="preserve">8th Meeting </t>
  </si>
  <si>
    <t xml:space="preserve">9th Meeting </t>
  </si>
  <si>
    <t xml:space="preserve">10th Meeting </t>
  </si>
  <si>
    <t xml:space="preserve">11th Meeting </t>
  </si>
  <si>
    <t>`</t>
  </si>
  <si>
    <t>Your personal Brand and Your Business</t>
  </si>
  <si>
    <t>Social Media for Small Business</t>
  </si>
  <si>
    <t>Food and Beverage Packaging and Design for Small Business</t>
  </si>
  <si>
    <t xml:space="preserve">How to Sell Products Online  </t>
  </si>
  <si>
    <t>Net Income Goals</t>
  </si>
  <si>
    <t>Last Month's Net Income</t>
  </si>
  <si>
    <t xml:space="preserve">Net income is the primary goal of all business ventures. Without net income the business will not survive in the long run. So measuring current and past profitability and setting goals around future profitability is very important. </t>
  </si>
  <si>
    <t xml:space="preserve">Do you want to set a net income goal? </t>
  </si>
  <si>
    <t>Select an option</t>
  </si>
  <si>
    <t xml:space="preserve">Tech Tools for Your Business: Accounting and Bookkeeping  </t>
  </si>
  <si>
    <t>Accounting and Bookkeeping for Food Businesses</t>
  </si>
  <si>
    <t>Small Business Credit Repair</t>
  </si>
  <si>
    <t>Cash Flow Planning for Small Businesses: Expect the Unexpected</t>
  </si>
  <si>
    <t>FedEx E-Commerce Learning Lab Operations</t>
  </si>
  <si>
    <t>AI for Small Businesses: Growth and Efficiency</t>
  </si>
  <si>
    <t>Interactive Financial Education Course</t>
  </si>
  <si>
    <t>LivePlan - speak to your advisor about accessing LivePlan</t>
  </si>
  <si>
    <t>Funding Goals</t>
  </si>
  <si>
    <t># of applications &amp;/or pitches</t>
  </si>
  <si>
    <t>Funding received</t>
  </si>
  <si>
    <t>Setting a funding goal prepares your business for growth, challenges, and opportunities. Even if you don’t need funding now, taking steps like strengthening your financials and building lender relationships increases your chances of securing capital when you do. Planning ahead ensures better access to funding on favorable terms.</t>
  </si>
  <si>
    <t xml:space="preserve">Do you want to set a funding goal? </t>
  </si>
  <si>
    <t xml:space="preserve">What type of funding are you looking for? </t>
  </si>
  <si>
    <t>Loans</t>
  </si>
  <si>
    <t>What do you need funding for?</t>
  </si>
  <si>
    <t xml:space="preserve">How much do you need? </t>
  </si>
  <si>
    <t>When would you like to accomplish this goal by?</t>
  </si>
  <si>
    <t>Coaches</t>
  </si>
  <si>
    <t>Viridiana, Lindsay, and Oren</t>
  </si>
  <si>
    <t>What do Investors Look for in a Partner? A 10-Point Checklist</t>
  </si>
  <si>
    <t>Angel Investors and Venture Capitalists for Your Small Business</t>
  </si>
  <si>
    <t xml:space="preserve">10  Loans and Grants for Hispanic Owned Small Businesses  </t>
  </si>
  <si>
    <t>11  Business Grants for Black Women Entrepreneurs and 5 Places to Find More</t>
  </si>
  <si>
    <t>Resources for Veteran Run Businesses</t>
  </si>
  <si>
    <t>11 Business Grants for Women Entrepreneurs and 7 Places to Find More</t>
  </si>
  <si>
    <t>10 Minority Small Business Grants</t>
  </si>
  <si>
    <t>Top Minority Business Loans, Grants and Other Funding Sources</t>
  </si>
  <si>
    <t>Lines of Credit for Your Small Business</t>
  </si>
  <si>
    <t>Crafting Compelling Small Business Grant and Loan Applications</t>
  </si>
  <si>
    <t>Access to Capital Course</t>
  </si>
  <si>
    <t>Crowdfunding a Business</t>
  </si>
  <si>
    <t>How to Get a Small Business Loan</t>
  </si>
  <si>
    <t>Recruitment Goals</t>
  </si>
  <si>
    <t># of interviews</t>
  </si>
  <si>
    <t xml:space="preserve"># of employees </t>
  </si>
  <si>
    <t>Setting goals around recruitment is crucial because it ensures a company is strategically attracting and acquiring the right talent needed to achieve its business objectives in a timely manner.</t>
  </si>
  <si>
    <t xml:space="preserve">Do you want to set a recruitment goal? </t>
  </si>
  <si>
    <t>Are you planning on hiring W2 employees?</t>
  </si>
  <si>
    <t>How many employees do you have?</t>
  </si>
  <si>
    <t xml:space="preserve">How many employees would you like to have? </t>
  </si>
  <si>
    <t>Smarter Staffing: Tackle Your Small Business Staffing Challenges</t>
  </si>
  <si>
    <t>Cost to Hire an Employee</t>
  </si>
  <si>
    <t>First Hire, Best Hire: Hiring Your First Employee</t>
  </si>
  <si>
    <t>Embodying Entrepreneurial Spirit and Crafting Company Culture</t>
  </si>
  <si>
    <t>Recruit the Best Team</t>
  </si>
  <si>
    <t>Who Are Your Small Business Advisors and How Can You Build an Advisor Team?</t>
  </si>
  <si>
    <t>Goals</t>
  </si>
  <si>
    <t>Success Metric</t>
  </si>
  <si>
    <t>Every business has unique goals to conquer on their way to business success. Use this sheet to craft a plan and track your progress towards your unique goals.</t>
  </si>
  <si>
    <t>Would you like to create additional Goals</t>
  </si>
  <si>
    <t xml:space="preserve">What metric would you like to track? </t>
  </si>
  <si>
    <t>Where are you currently?</t>
  </si>
  <si>
    <t>Where would you like to be?</t>
  </si>
  <si>
    <t>When would you like to complete this goal by?</t>
  </si>
  <si>
    <t>Resource Library</t>
  </si>
  <si>
    <t>Interactive Learning Courses</t>
  </si>
  <si>
    <t>How to set SMART Goals</t>
  </si>
  <si>
    <t>Get Ready to Grow</t>
  </si>
  <si>
    <t>6 Key Steps to Formalize Your Business</t>
  </si>
  <si>
    <t>SWOT Analysis</t>
  </si>
  <si>
    <t>Internal Factors</t>
  </si>
  <si>
    <t>Strengths</t>
  </si>
  <si>
    <t>Weaknesses</t>
  </si>
  <si>
    <t>Identify internal factors that give your business an advantage.</t>
  </si>
  <si>
    <t>Identify internal factors that may hinder your business's success.</t>
  </si>
  <si>
    <t>Key Questions:</t>
  </si>
  <si>
    <r>
      <t>·</t>
    </r>
    <r>
      <rPr>
        <sz val="7"/>
        <color theme="3"/>
        <rFont val="Times New Roman"/>
        <charset val="1"/>
      </rPr>
      <t xml:space="preserve">       </t>
    </r>
    <r>
      <rPr>
        <sz val="12"/>
        <color rgb="FF000000"/>
        <rFont val="Arial"/>
        <family val="2"/>
        <charset val="1"/>
      </rPr>
      <t>What are the unique strengths or assets of your business?</t>
    </r>
  </si>
  <si>
    <r>
      <t>·</t>
    </r>
    <r>
      <rPr>
        <sz val="7"/>
        <color theme="3"/>
        <rFont val="Times New Roman"/>
        <charset val="1"/>
      </rPr>
      <t xml:space="preserve">       </t>
    </r>
    <r>
      <rPr>
        <sz val="12"/>
        <color rgb="FF000000"/>
        <rFont val="Arial"/>
        <family val="2"/>
        <charset val="1"/>
      </rPr>
      <t>What areas of your business need improvement?</t>
    </r>
  </si>
  <si>
    <r>
      <t>·</t>
    </r>
    <r>
      <rPr>
        <sz val="7"/>
        <color theme="3"/>
        <rFont val="Times New Roman"/>
        <charset val="1"/>
      </rPr>
      <t xml:space="preserve">       </t>
    </r>
    <r>
      <rPr>
        <sz val="12"/>
        <color rgb="FF000000"/>
        <rFont val="Arial"/>
        <family val="2"/>
        <charset val="1"/>
      </rPr>
      <t>What advantages do you have over competitors?</t>
    </r>
  </si>
  <si>
    <r>
      <t>·</t>
    </r>
    <r>
      <rPr>
        <sz val="7"/>
        <color theme="3"/>
        <rFont val="Times New Roman"/>
        <charset val="1"/>
      </rPr>
      <t xml:space="preserve">       </t>
    </r>
    <r>
      <rPr>
        <sz val="12"/>
        <color rgb="FF000000"/>
        <rFont val="Arial"/>
        <family val="2"/>
        <charset val="1"/>
      </rPr>
      <t>What challenges do you face internally?</t>
    </r>
  </si>
  <si>
    <r>
      <t>·</t>
    </r>
    <r>
      <rPr>
        <sz val="7"/>
        <color theme="3"/>
        <rFont val="Times New Roman"/>
        <charset val="1"/>
      </rPr>
      <t xml:space="preserve">       </t>
    </r>
    <r>
      <rPr>
        <sz val="12"/>
        <color rgb="FF000000"/>
        <rFont val="Arial"/>
        <family val="2"/>
        <charset val="1"/>
      </rPr>
      <t>What do customers perceive as your strengths?</t>
    </r>
  </si>
  <si>
    <r>
      <t>·</t>
    </r>
    <r>
      <rPr>
        <sz val="7"/>
        <color theme="3"/>
        <rFont val="Times New Roman"/>
        <charset val="1"/>
      </rPr>
      <t xml:space="preserve">       </t>
    </r>
    <r>
      <rPr>
        <sz val="12"/>
        <color rgb="FF000000"/>
        <rFont val="Arial"/>
        <family val="2"/>
        <charset val="1"/>
      </rPr>
      <t>What complaints or feedback have you received from customers?</t>
    </r>
  </si>
  <si>
    <r>
      <t>·</t>
    </r>
    <r>
      <rPr>
        <sz val="7"/>
        <color theme="3"/>
        <rFont val="Times New Roman"/>
        <charset val="1"/>
      </rPr>
      <t xml:space="preserve">       </t>
    </r>
    <r>
      <rPr>
        <sz val="12"/>
        <color rgb="FF000000"/>
        <rFont val="Arial"/>
        <family val="2"/>
        <charset val="1"/>
      </rPr>
      <t>What resources, skills, or expertise does your team possess?</t>
    </r>
  </si>
  <si>
    <r>
      <t>·</t>
    </r>
    <r>
      <rPr>
        <sz val="7"/>
        <color theme="3"/>
        <rFont val="Times New Roman"/>
        <charset val="1"/>
      </rPr>
      <t xml:space="preserve">       </t>
    </r>
    <r>
      <rPr>
        <sz val="12"/>
        <color rgb="FF000000"/>
        <rFont val="Arial"/>
        <family val="2"/>
        <charset val="1"/>
      </rPr>
      <t>Are there any limitations in resources, skills, or infrastructure?</t>
    </r>
  </si>
  <si>
    <t>Business Strengths:</t>
  </si>
  <si>
    <t>Business Weaknesses:</t>
  </si>
  <si>
    <r>
      <t>·</t>
    </r>
    <r>
      <rPr>
        <sz val="7"/>
        <color theme="3"/>
        <rFont val="Times New Roman"/>
        <charset val="1"/>
      </rPr>
      <t xml:space="preserve">       </t>
    </r>
    <r>
      <rPr>
        <sz val="12"/>
        <color theme="3"/>
        <rFont val="Arial"/>
        <family val="2"/>
        <charset val="1"/>
      </rPr>
      <t> </t>
    </r>
  </si>
  <si>
    <t>External Factors</t>
  </si>
  <si>
    <t>Opportunities</t>
  </si>
  <si>
    <t>Threats</t>
  </si>
  <si>
    <t>Identify external factors that could benefit your business.</t>
  </si>
  <si>
    <t>Identify external factors that could potentially harm your business.</t>
  </si>
  <si>
    <r>
      <t>·</t>
    </r>
    <r>
      <rPr>
        <sz val="7"/>
        <color theme="3"/>
        <rFont val="Times New Roman"/>
        <charset val="1"/>
      </rPr>
      <t xml:space="preserve">       </t>
    </r>
    <r>
      <rPr>
        <sz val="12"/>
        <color rgb="FF000000"/>
        <rFont val="Arial"/>
        <family val="2"/>
        <charset val="1"/>
      </rPr>
      <t>What trends or market changes could benefit your business?</t>
    </r>
  </si>
  <si>
    <r>
      <t>·</t>
    </r>
    <r>
      <rPr>
        <sz val="7"/>
        <color theme="3"/>
        <rFont val="Times New Roman"/>
        <charset val="1"/>
      </rPr>
      <t xml:space="preserve">       </t>
    </r>
    <r>
      <rPr>
        <sz val="12"/>
        <color rgb="FF000000"/>
        <rFont val="Arial"/>
        <family val="2"/>
        <charset val="1"/>
      </rPr>
      <t>What are the main challenges facing your industry?</t>
    </r>
  </si>
  <si>
    <r>
      <t>·</t>
    </r>
    <r>
      <rPr>
        <sz val="7"/>
        <color theme="3"/>
        <rFont val="Times New Roman"/>
        <charset val="1"/>
      </rPr>
      <t xml:space="preserve">       </t>
    </r>
    <r>
      <rPr>
        <sz val="12"/>
        <color rgb="FF000000"/>
        <rFont val="Arial"/>
        <family val="2"/>
        <charset val="1"/>
      </rPr>
      <t>What untapped market segments or new opportunities can you identify?</t>
    </r>
  </si>
  <si>
    <r>
      <t>·</t>
    </r>
    <r>
      <rPr>
        <sz val="7"/>
        <color theme="3"/>
        <rFont val="Times New Roman"/>
        <charset val="1"/>
      </rPr>
      <t xml:space="preserve">       </t>
    </r>
    <r>
      <rPr>
        <sz val="12"/>
        <color rgb="FF000000"/>
        <rFont val="Arial"/>
        <family val="2"/>
        <charset val="1"/>
      </rPr>
      <t>What emerging competitors or changes in consumer behavior could affect your sales?</t>
    </r>
  </si>
  <si>
    <r>
      <t>·</t>
    </r>
    <r>
      <rPr>
        <sz val="7"/>
        <color theme="3"/>
        <rFont val="Times New Roman"/>
        <charset val="1"/>
      </rPr>
      <t xml:space="preserve">       </t>
    </r>
    <r>
      <rPr>
        <sz val="12"/>
        <color rgb="FF000000"/>
        <rFont val="Arial"/>
        <family val="2"/>
        <charset val="1"/>
      </rPr>
      <t>What new tech or regulations could you leverage?</t>
    </r>
  </si>
  <si>
    <r>
      <t>·</t>
    </r>
    <r>
      <rPr>
        <sz val="7"/>
        <color theme="3"/>
        <rFont val="Times New Roman"/>
        <charset val="1"/>
      </rPr>
      <t xml:space="preserve">       </t>
    </r>
    <r>
      <rPr>
        <sz val="12"/>
        <color rgb="FF000000"/>
        <rFont val="Arial"/>
        <family val="2"/>
        <charset val="1"/>
      </rPr>
      <t>What economic, environmental, or geopolitical factors pose a threat?</t>
    </r>
  </si>
  <si>
    <r>
      <t>·</t>
    </r>
    <r>
      <rPr>
        <sz val="7"/>
        <color theme="3"/>
        <rFont val="Times New Roman"/>
        <charset val="1"/>
      </rPr>
      <t xml:space="preserve">       </t>
    </r>
    <r>
      <rPr>
        <sz val="12"/>
        <color rgb="FF000000"/>
        <rFont val="Arial"/>
        <family val="2"/>
        <charset val="1"/>
      </rPr>
      <t>What partnerships or collaborations could open new doors?</t>
    </r>
  </si>
  <si>
    <r>
      <t>·</t>
    </r>
    <r>
      <rPr>
        <sz val="7"/>
        <color theme="3"/>
        <rFont val="Times New Roman"/>
        <charset val="1"/>
      </rPr>
      <t xml:space="preserve">       </t>
    </r>
    <r>
      <rPr>
        <sz val="12"/>
        <color rgb="FF000000"/>
        <rFont val="Arial"/>
        <family val="2"/>
        <charset val="1"/>
      </rPr>
      <t>What, if any, legal or regulatory threats should you consider?</t>
    </r>
  </si>
  <si>
    <r>
      <t>·</t>
    </r>
    <r>
      <rPr>
        <sz val="7"/>
        <color theme="3"/>
        <rFont val="Times New Roman"/>
        <charset val="1"/>
      </rPr>
      <t xml:space="preserve">       </t>
    </r>
    <r>
      <rPr>
        <sz val="12"/>
        <color theme="3"/>
        <rFont val="Arial"/>
        <family val="2"/>
        <charset val="1"/>
      </rPr>
      <t xml:space="preserve"> </t>
    </r>
  </si>
  <si>
    <t xml:space="preserve">The dashboard is designed to provide you with real-time updates on your progress. As you complete the information on each of the goal tabs, the dashboard will automatically update to reflect your achievements. This will help you stay on track and monitor your milestones effectively. Keep your eyes on your goals and achieve better results. </t>
  </si>
  <si>
    <t>Growth Plan Dashboard</t>
  </si>
  <si>
    <t>GOALS</t>
  </si>
  <si>
    <t>Monthly Revenue</t>
  </si>
  <si>
    <t>Net Income</t>
  </si>
  <si>
    <t>Employees</t>
  </si>
  <si>
    <t>Funding</t>
  </si>
  <si>
    <t>Other</t>
  </si>
  <si>
    <t>($)</t>
  </si>
  <si>
    <t>(#)</t>
  </si>
  <si>
    <t>($.)</t>
  </si>
  <si>
    <t>Starting number</t>
  </si>
  <si>
    <t>2nd meeting</t>
  </si>
  <si>
    <t>3rd meeting</t>
  </si>
  <si>
    <t>4th meeting</t>
  </si>
  <si>
    <t xml:space="preserve">5th Meeting </t>
  </si>
  <si>
    <t xml:space="preserve">7th Meeting </t>
  </si>
  <si>
    <t>Current Total</t>
  </si>
  <si>
    <t>Due Date</t>
  </si>
  <si>
    <t>Percentage of tasks completed</t>
  </si>
  <si>
    <t>Percentage of goal reached</t>
  </si>
  <si>
    <t>GOALS REACHED</t>
  </si>
  <si>
    <t>TASKS COMPLETED</t>
  </si>
  <si>
    <t>Tasks Completed</t>
  </si>
  <si>
    <t>Total Tasks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</si>
</sst>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4" formatCode="_(&quot;$&quot;* #,##0.00_);_(&quot;$&quot;* \(#,##0.00\);_(&quot;$&quot;* &quot;-&quot;??_);_(@_)"/>
    <numFmt numFmtId="43" formatCode="_(* #,##0.00_);_(* \(#,##0.00\);_(* &quot;-&quot;??_);_(@_)"/>
    <numFmt numFmtId="164" formatCode="&quot;Complete&quot;;&quot;Incomplete or Overdue&quot;;&quot;Pending or Due Tomorrow&quot;"/>
    <numFmt numFmtId="165" formatCode="_(&quot;$&quot;* #,##0_);_(&quot;$&quot;* \(#,##0\);_(&quot;$&quot;* &quot;-&quot;??_);_(@_)"/>
    <numFmt numFmtId="166" formatCode="_([$$-409]* #,##0_);_([$$-409]* \(#,##0\);_([$$-409]* &quot;-&quot;??_);_(@_)"/>
    <numFmt numFmtId="167" formatCode="&quot;$&quot;#,##0"/>
  </numFmts>
  <fonts count="54">
    <font>
      <sz val="12"/>
      <color theme="3"/>
      <name val="Posterama"/>
      <family val="2"/>
      <scheme val="minor"/>
    </font>
    <font>
      <sz val="18"/>
      <color theme="3"/>
      <name val="Posterama"/>
      <family val="2"/>
      <scheme val="major"/>
    </font>
    <font>
      <sz val="16"/>
      <color theme="3"/>
      <name val="Posterama"/>
      <family val="2"/>
      <scheme val="minor"/>
    </font>
    <font>
      <sz val="14"/>
      <color theme="0"/>
      <name val="Posterama"/>
      <family val="2"/>
      <scheme val="minor"/>
    </font>
    <font>
      <b/>
      <sz val="20"/>
      <color theme="3"/>
      <name val="Posterama"/>
      <family val="2"/>
      <scheme val="major"/>
    </font>
    <font>
      <sz val="28"/>
      <color theme="3"/>
      <name val="Posterama"/>
      <family val="2"/>
      <scheme val="major"/>
    </font>
    <font>
      <sz val="12"/>
      <color theme="1"/>
      <name val="Posterama"/>
      <family val="2"/>
      <scheme val="minor"/>
    </font>
    <font>
      <sz val="11"/>
      <color theme="3"/>
      <name val="Posterama"/>
      <family val="2"/>
      <scheme val="minor"/>
    </font>
    <font>
      <sz val="12"/>
      <color theme="3"/>
      <name val="Posterama"/>
      <family val="2"/>
      <scheme val="minor"/>
    </font>
    <font>
      <sz val="11"/>
      <color theme="4" tint="-0.499984740745262"/>
      <name val="Posterama"/>
      <family val="2"/>
      <scheme val="minor"/>
    </font>
    <font>
      <sz val="11"/>
      <name val="Posterama"/>
      <family val="2"/>
      <scheme val="minor"/>
    </font>
    <font>
      <b/>
      <sz val="14"/>
      <color theme="4" tint="-0.24994659260841701"/>
      <name val="Posterama"/>
      <family val="2"/>
      <scheme val="minor"/>
    </font>
    <font>
      <b/>
      <sz val="13"/>
      <color theme="0"/>
      <name val="Posterama"/>
      <family val="2"/>
      <scheme val="minor"/>
    </font>
    <font>
      <b/>
      <sz val="30"/>
      <color theme="0"/>
      <name val="Posterama"/>
      <family val="2"/>
      <scheme val="major"/>
    </font>
    <font>
      <u/>
      <sz val="12"/>
      <color theme="10"/>
      <name val="Posterama"/>
      <family val="2"/>
      <scheme val="minor"/>
    </font>
    <font>
      <sz val="12"/>
      <color rgb="FF000000"/>
      <name val="Posterama"/>
      <family val="2"/>
      <scheme val="minor"/>
    </font>
    <font>
      <sz val="20"/>
      <color rgb="FF000000"/>
      <name val="Arial"/>
      <family val="2"/>
      <charset val="1"/>
    </font>
    <font>
      <sz val="20"/>
      <color rgb="FFFFFFFF"/>
      <name val="Arial"/>
      <family val="2"/>
      <charset val="1"/>
    </font>
    <font>
      <sz val="12"/>
      <color rgb="FF000000"/>
      <name val="Arial"/>
      <family val="2"/>
      <charset val="1"/>
    </font>
    <font>
      <sz val="7"/>
      <color theme="3"/>
      <name val="Times New Roman"/>
      <charset val="1"/>
    </font>
    <font>
      <sz val="12"/>
      <color theme="3"/>
      <name val="Symbol"/>
      <charset val="1"/>
    </font>
    <font>
      <sz val="12"/>
      <color theme="3"/>
      <name val="Arial"/>
      <family val="2"/>
      <charset val="1"/>
    </font>
    <font>
      <sz val="12"/>
      <color theme="3"/>
      <name val="Arial Black"/>
    </font>
    <font>
      <sz val="48"/>
      <color rgb="FF1E22AA"/>
      <name val="Arial Black"/>
    </font>
    <font>
      <sz val="12"/>
      <color rgb="FF000000"/>
      <name val="Arial"/>
    </font>
    <font>
      <b/>
      <sz val="12"/>
      <color rgb="FF000000"/>
      <name val="Arial"/>
    </font>
    <font>
      <u/>
      <sz val="12"/>
      <color rgb="FF000000"/>
      <name val="Arial"/>
    </font>
    <font>
      <b/>
      <sz val="12"/>
      <color rgb="FF000000"/>
      <name val="Posterama"/>
      <scheme val="minor"/>
    </font>
    <font>
      <sz val="12"/>
      <color theme="0"/>
      <name val="Arial"/>
    </font>
    <font>
      <b/>
      <sz val="12"/>
      <color theme="0"/>
      <name val="Arial"/>
    </font>
    <font>
      <sz val="36"/>
      <color rgb="FF000000"/>
      <name val="Arial"/>
    </font>
    <font>
      <b/>
      <sz val="12"/>
      <color rgb="FFFFB81C"/>
      <name val="Arial"/>
    </font>
    <font>
      <sz val="12"/>
      <color rgb="FFFFB81C"/>
      <name val="Arial"/>
    </font>
    <font>
      <sz val="12"/>
      <color rgb="FFFF0000"/>
      <name val="Arial"/>
      <family val="2"/>
    </font>
    <font>
      <b/>
      <sz val="12"/>
      <color theme="3"/>
      <name val="Posterama"/>
      <family val="2"/>
      <scheme val="minor"/>
    </font>
    <font>
      <b/>
      <sz val="12"/>
      <color rgb="FF000000"/>
      <name val="Arial"/>
      <family val="2"/>
    </font>
    <font>
      <sz val="12"/>
      <color rgb="FF000000"/>
      <name val="Arial"/>
      <family val="2"/>
    </font>
    <font>
      <sz val="12"/>
      <name val="Posterama"/>
      <family val="2"/>
      <scheme val="minor"/>
    </font>
    <font>
      <sz val="12"/>
      <name val="Arial"/>
      <family val="2"/>
    </font>
    <font>
      <sz val="11"/>
      <color rgb="FF000000"/>
      <name val="Arial"/>
      <family val="2"/>
    </font>
    <font>
      <b/>
      <sz val="12"/>
      <color rgb="FF1E22AA"/>
      <name val="Arial"/>
      <family val="2"/>
    </font>
    <font>
      <b/>
      <sz val="12"/>
      <color rgb="FF1E22AA"/>
      <name val="Arial"/>
    </font>
    <font>
      <sz val="12"/>
      <color theme="1"/>
      <name val="Arial"/>
    </font>
    <font>
      <sz val="12"/>
      <color theme="3"/>
      <name val="Arial"/>
    </font>
    <font>
      <sz val="28"/>
      <color theme="1"/>
      <name val="Arial"/>
    </font>
    <font>
      <b/>
      <sz val="16"/>
      <color theme="1"/>
      <name val="Arial"/>
    </font>
    <font>
      <sz val="11"/>
      <color theme="1"/>
      <name val="Arial"/>
    </font>
    <font>
      <sz val="9"/>
      <color theme="1"/>
      <name val="Arial"/>
    </font>
    <font>
      <i/>
      <sz val="9"/>
      <color theme="1"/>
      <name val="Arial"/>
    </font>
    <font>
      <sz val="11"/>
      <color theme="0"/>
      <name val="Arial"/>
    </font>
    <font>
      <sz val="11"/>
      <color theme="3"/>
      <name val="Arial"/>
    </font>
    <font>
      <sz val="18"/>
      <color theme="3"/>
      <name val="Arial"/>
    </font>
    <font>
      <b/>
      <sz val="24"/>
      <color theme="3"/>
      <name val="Arial"/>
    </font>
    <font>
      <sz val="12"/>
      <color rgb="FF242424"/>
      <name val="Arial"/>
    </font>
  </fonts>
  <fills count="21">
    <fill>
      <patternFill patternType="none"/>
    </fill>
    <fill>
      <patternFill patternType="gray125"/>
    </fill>
    <fill>
      <patternFill patternType="solid">
        <fgColor theme="4"/>
        <bgColor indexed="64"/>
      </patternFill>
    </fill>
    <fill>
      <patternFill patternType="solid">
        <fgColor theme="8" tint="0.79998168889431442"/>
        <bgColor indexed="64"/>
      </patternFill>
    </fill>
    <fill>
      <patternFill patternType="solid">
        <fgColor theme="8" tint="0.79998168889431442"/>
        <bgColor theme="4"/>
      </patternFill>
    </fill>
    <fill>
      <patternFill patternType="solid">
        <fgColor rgb="FFFFC000"/>
        <bgColor indexed="64"/>
      </patternFill>
    </fill>
    <fill>
      <patternFill patternType="solid">
        <fgColor theme="4" tint="-0.24994659260841701"/>
        <bgColor indexed="64"/>
      </patternFill>
    </fill>
    <fill>
      <patternFill patternType="solid">
        <fgColor theme="0"/>
        <bgColor indexed="64"/>
      </patternFill>
    </fill>
    <fill>
      <patternFill patternType="solid">
        <fgColor rgb="FF9ADBE8"/>
        <bgColor indexed="64"/>
      </patternFill>
    </fill>
    <fill>
      <patternFill patternType="solid">
        <fgColor rgb="FF1E22AA"/>
        <bgColor indexed="64"/>
      </patternFill>
    </fill>
    <fill>
      <patternFill patternType="solid">
        <fgColor rgb="FFD9E1E2"/>
        <bgColor indexed="64"/>
      </patternFill>
    </fill>
    <fill>
      <patternFill patternType="solid">
        <fgColor rgb="FFFFB81C"/>
        <bgColor indexed="64"/>
      </patternFill>
    </fill>
    <fill>
      <patternFill patternType="solid">
        <fgColor rgb="FF00B050"/>
        <bgColor indexed="64"/>
      </patternFill>
    </fill>
    <fill>
      <patternFill patternType="solid">
        <fgColor theme="0" tint="-4.9989318521683403E-2"/>
        <bgColor indexed="64"/>
      </patternFill>
    </fill>
    <fill>
      <patternFill patternType="solid">
        <fgColor rgb="FFD9D9D9"/>
        <bgColor indexed="64"/>
      </patternFill>
    </fill>
    <fill>
      <patternFill patternType="solid">
        <fgColor rgb="FFE6E6FA"/>
        <bgColor indexed="64"/>
      </patternFill>
    </fill>
    <fill>
      <patternFill patternType="solid">
        <fgColor rgb="FFEAF7FA"/>
        <bgColor indexed="64"/>
      </patternFill>
    </fill>
    <fill>
      <patternFill patternType="solid">
        <fgColor rgb="FFFE5000"/>
        <bgColor indexed="64"/>
      </patternFill>
    </fill>
    <fill>
      <patternFill patternType="solid">
        <fgColor rgb="FFFFDFD1"/>
        <bgColor indexed="64"/>
      </patternFill>
    </fill>
    <fill>
      <patternFill patternType="solid">
        <fgColor rgb="FFFFF2D5"/>
        <bgColor indexed="64"/>
      </patternFill>
    </fill>
    <fill>
      <patternFill patternType="solid">
        <fgColor rgb="FFFFFF00"/>
        <bgColor indexed="64"/>
      </patternFill>
    </fill>
  </fills>
  <borders count="67">
    <border>
      <left/>
      <right/>
      <top/>
      <bottom/>
      <diagonal/>
    </border>
    <border>
      <left/>
      <right style="thick">
        <color theme="4"/>
      </right>
      <top/>
      <bottom/>
      <diagonal/>
    </border>
    <border>
      <left/>
      <right style="thin">
        <color theme="4" tint="0.39994506668294322"/>
      </right>
      <top style="thick">
        <color theme="6"/>
      </top>
      <bottom/>
      <diagonal/>
    </border>
    <border>
      <left style="thin">
        <color theme="4" tint="0.39994506668294322"/>
      </left>
      <right style="thin">
        <color theme="4" tint="0.39994506668294322"/>
      </right>
      <top style="thick">
        <color theme="4"/>
      </top>
      <bottom/>
      <diagonal/>
    </border>
    <border>
      <left style="thick">
        <color theme="4" tint="-0.24994659260841701"/>
      </left>
      <right/>
      <top/>
      <bottom/>
      <diagonal/>
    </border>
    <border>
      <left style="thick">
        <color theme="4" tint="-0.24994659260841701"/>
      </left>
      <right/>
      <top style="thick">
        <color theme="4" tint="-0.24994659260841701"/>
      </top>
      <bottom/>
      <diagonal/>
    </border>
    <border>
      <left style="thin">
        <color theme="4" tint="0.39994506668294322"/>
      </left>
      <right style="thin">
        <color theme="4" tint="0.39994506668294322"/>
      </right>
      <top/>
      <bottom/>
      <diagonal/>
    </border>
    <border>
      <left style="thin">
        <color theme="4" tint="0.39994506668294322"/>
      </left>
      <right/>
      <top/>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style="thin">
        <color theme="4" tint="0.39994506668294322"/>
      </right>
      <top/>
      <bottom/>
      <diagonal/>
    </border>
    <border>
      <left/>
      <right style="thin">
        <color theme="0"/>
      </right>
      <top/>
      <bottom style="thin">
        <color theme="0"/>
      </bottom>
      <diagonal/>
    </border>
    <border>
      <left/>
      <right style="thin">
        <color theme="0"/>
      </right>
      <top style="thin">
        <color theme="0"/>
      </top>
      <bottom style="thin">
        <color theme="0"/>
      </bottom>
      <diagonal/>
    </border>
    <border>
      <left/>
      <right style="thin">
        <color theme="0"/>
      </right>
      <top style="thin">
        <color theme="0"/>
      </top>
      <bottom/>
      <diagonal/>
    </border>
    <border>
      <left style="medium">
        <color theme="0"/>
      </left>
      <right style="medium">
        <color theme="0"/>
      </right>
      <top style="medium">
        <color theme="0"/>
      </top>
      <bottom style="medium">
        <color theme="0"/>
      </bottom>
      <diagonal/>
    </border>
    <border>
      <left style="medium">
        <color theme="4"/>
      </left>
      <right/>
      <top style="medium">
        <color theme="4"/>
      </top>
      <bottom style="medium">
        <color theme="4"/>
      </bottom>
      <diagonal/>
    </border>
    <border>
      <left/>
      <right style="medium">
        <color theme="4"/>
      </right>
      <top style="medium">
        <color theme="4"/>
      </top>
      <bottom style="medium">
        <color theme="4"/>
      </bottom>
      <diagonal/>
    </border>
    <border>
      <left style="medium">
        <color theme="0"/>
      </left>
      <right/>
      <top style="medium">
        <color theme="0"/>
      </top>
      <bottom style="medium">
        <color theme="0"/>
      </bottom>
      <diagonal/>
    </border>
    <border>
      <left/>
      <right/>
      <top style="thin">
        <color theme="0"/>
      </top>
      <bottom style="thin">
        <color theme="0"/>
      </bottom>
      <diagonal/>
    </border>
    <border>
      <left/>
      <right/>
      <top style="thin">
        <color theme="0"/>
      </top>
      <bottom/>
      <diagonal/>
    </border>
    <border>
      <left style="thin">
        <color theme="0"/>
      </left>
      <right/>
      <top/>
      <bottom/>
      <diagonal/>
    </border>
    <border>
      <left/>
      <right/>
      <top/>
      <bottom style="thick">
        <color rgb="FF1E22AA"/>
      </bottom>
      <diagonal/>
    </border>
    <border>
      <left/>
      <right/>
      <top/>
      <bottom style="thick">
        <color rgb="FF9ADBE8"/>
      </bottom>
      <diagonal/>
    </border>
    <border>
      <left/>
      <right/>
      <top/>
      <bottom style="thick">
        <color rgb="FFFE5000"/>
      </bottom>
      <diagonal/>
    </border>
    <border>
      <left/>
      <right/>
      <top/>
      <bottom style="thick">
        <color indexed="64"/>
      </bottom>
      <diagonal/>
    </border>
    <border>
      <left style="thin">
        <color rgb="FF1E22AA"/>
      </left>
      <right style="thin">
        <color rgb="FF1E22AA"/>
      </right>
      <top style="thin">
        <color rgb="FF1E22AA"/>
      </top>
      <bottom style="thin">
        <color rgb="FF1E22AA"/>
      </bottom>
      <diagonal/>
    </border>
    <border>
      <left style="thin">
        <color rgb="FF1E22AA"/>
      </left>
      <right/>
      <top style="thin">
        <color rgb="FF1E22AA"/>
      </top>
      <bottom style="thin">
        <color rgb="FF1E22AA"/>
      </bottom>
      <diagonal/>
    </border>
    <border>
      <left/>
      <right style="thin">
        <color rgb="FF1E22AA"/>
      </right>
      <top style="thin">
        <color rgb="FF1E22AA"/>
      </top>
      <bottom style="thin">
        <color rgb="FF1E22AA"/>
      </bottom>
      <diagonal/>
    </border>
    <border>
      <left style="thin">
        <color rgb="FF1E22AA"/>
      </left>
      <right style="thin">
        <color rgb="FF1E22AA"/>
      </right>
      <top style="thin">
        <color rgb="FF1E22AA"/>
      </top>
      <bottom/>
      <diagonal/>
    </border>
    <border>
      <left style="thin">
        <color rgb="FF1E22AA"/>
      </left>
      <right style="thin">
        <color rgb="FF1E22AA"/>
      </right>
      <top/>
      <bottom/>
      <diagonal/>
    </border>
    <border>
      <left style="thin">
        <color rgb="FF1E22AA"/>
      </left>
      <right style="thin">
        <color rgb="FF1E22AA"/>
      </right>
      <top/>
      <bottom style="thin">
        <color rgb="FF1E22AA"/>
      </bottom>
      <diagonal/>
    </border>
    <border>
      <left style="thin">
        <color rgb="FFFE5000"/>
      </left>
      <right style="thin">
        <color rgb="FFFE5000"/>
      </right>
      <top style="thin">
        <color rgb="FFFE5000"/>
      </top>
      <bottom/>
      <diagonal/>
    </border>
    <border>
      <left style="thin">
        <color rgb="FFFE5000"/>
      </left>
      <right/>
      <top style="thin">
        <color rgb="FFFE5000"/>
      </top>
      <bottom/>
      <diagonal/>
    </border>
    <border>
      <left/>
      <right style="thin">
        <color rgb="FFFE5000"/>
      </right>
      <top style="thin">
        <color rgb="FFFE5000"/>
      </top>
      <bottom/>
      <diagonal/>
    </border>
    <border>
      <left style="thin">
        <color rgb="FFFE5000"/>
      </left>
      <right style="thin">
        <color rgb="FFFE5000"/>
      </right>
      <top/>
      <bottom/>
      <diagonal/>
    </border>
    <border>
      <left style="thin">
        <color rgb="FFFE5000"/>
      </left>
      <right style="thin">
        <color rgb="FFFE5000"/>
      </right>
      <top/>
      <bottom style="thin">
        <color rgb="FFFE5000"/>
      </bottom>
      <diagonal/>
    </border>
    <border>
      <left/>
      <right/>
      <top/>
      <bottom style="thin">
        <color rgb="FF1E22AA"/>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style="thin">
        <color theme="0"/>
      </bottom>
      <diagonal/>
    </border>
    <border>
      <left style="medium">
        <color theme="0"/>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medium">
        <color rgb="FF000000"/>
      </right>
      <top style="thin">
        <color theme="0"/>
      </top>
      <bottom/>
      <diagonal/>
    </border>
    <border>
      <left style="thin">
        <color theme="0"/>
      </left>
      <right style="medium">
        <color rgb="FF000000"/>
      </right>
      <top/>
      <bottom/>
      <diagonal/>
    </border>
    <border>
      <left style="medium">
        <color rgb="FF000000"/>
      </left>
      <right style="medium">
        <color theme="0"/>
      </right>
      <top/>
      <bottom style="medium">
        <color theme="0"/>
      </bottom>
      <diagonal/>
    </border>
    <border>
      <left style="medium">
        <color theme="0"/>
      </left>
      <right style="medium">
        <color rgb="FF000000"/>
      </right>
      <top/>
      <bottom style="medium">
        <color theme="0"/>
      </bottom>
      <diagonal/>
    </border>
    <border>
      <left style="medium">
        <color rgb="FF000000"/>
      </left>
      <right style="medium">
        <color theme="0"/>
      </right>
      <top style="medium">
        <color theme="0"/>
      </top>
      <bottom style="medium">
        <color theme="0"/>
      </bottom>
      <diagonal/>
    </border>
    <border>
      <left style="medium">
        <color theme="0"/>
      </left>
      <right style="medium">
        <color rgb="FF000000"/>
      </right>
      <top style="medium">
        <color theme="0"/>
      </top>
      <bottom style="medium">
        <color theme="0"/>
      </bottom>
      <diagonal/>
    </border>
    <border>
      <left/>
      <right/>
      <top style="medium">
        <color rgb="FF000000"/>
      </top>
      <bottom/>
      <diagonal/>
    </border>
    <border>
      <left style="thin">
        <color theme="0"/>
      </left>
      <right style="medium">
        <color rgb="FF000000"/>
      </right>
      <top style="medium">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medium">
        <color theme="0"/>
      </right>
      <top style="medium">
        <color theme="0"/>
      </top>
      <bottom style="medium">
        <color theme="0"/>
      </bottom>
      <diagonal/>
    </border>
    <border>
      <left style="thin">
        <color rgb="FF000000"/>
      </left>
      <right/>
      <top style="medium">
        <color rgb="FF000000"/>
      </top>
      <bottom style="medium">
        <color rgb="FF000000"/>
      </bottom>
      <diagonal/>
    </border>
    <border>
      <left/>
      <right style="thin">
        <color rgb="FF000000"/>
      </right>
      <top style="medium">
        <color rgb="FF000000"/>
      </top>
      <bottom style="medium">
        <color rgb="FF000000"/>
      </bottom>
      <diagonal/>
    </border>
    <border>
      <left style="medium">
        <color theme="0"/>
      </left>
      <right/>
      <top style="medium">
        <color rgb="FF000000"/>
      </top>
      <bottom style="medium">
        <color theme="0"/>
      </bottom>
      <diagonal/>
    </border>
    <border>
      <left/>
      <right style="medium">
        <color theme="0"/>
      </right>
      <top style="medium">
        <color rgb="FF000000"/>
      </top>
      <bottom style="medium">
        <color theme="0"/>
      </bottom>
      <diagonal/>
    </border>
    <border>
      <left/>
      <right style="medium">
        <color theme="0"/>
      </right>
      <top/>
      <bottom style="medium">
        <color theme="0"/>
      </bottom>
      <diagonal/>
    </border>
  </borders>
  <cellStyleXfs count="19">
    <xf numFmtId="0" fontId="0" fillId="0" borderId="0"/>
    <xf numFmtId="0" fontId="5" fillId="0" borderId="0" applyNumberFormat="0" applyFill="0" applyBorder="0" applyProtection="0">
      <alignment horizontal="right" indent="2"/>
    </xf>
    <xf numFmtId="0" fontId="3" fillId="0" borderId="0" applyNumberFormat="0" applyFill="0" applyProtection="0">
      <alignment horizontal="center" vertical="center"/>
    </xf>
    <xf numFmtId="0" fontId="1" fillId="0" borderId="0" applyNumberFormat="0" applyFill="0" applyAlignment="0" applyProtection="0"/>
    <xf numFmtId="0" fontId="4" fillId="0" borderId="0" applyNumberFormat="0" applyAlignment="0" applyProtection="0"/>
    <xf numFmtId="0" fontId="2" fillId="0" borderId="0">
      <alignment horizontal="left" vertical="center" indent="2"/>
    </xf>
    <xf numFmtId="44" fontId="8" fillId="0" borderId="0" applyFont="0" applyFill="0" applyBorder="0" applyAlignment="0" applyProtection="0"/>
    <xf numFmtId="0" fontId="9" fillId="6" borderId="0">
      <alignment horizontal="left" vertical="center" wrapText="1" indent="1"/>
    </xf>
    <xf numFmtId="164" fontId="9" fillId="6" borderId="0" applyFill="0">
      <alignment horizontal="left" vertical="center" wrapText="1" indent="3"/>
    </xf>
    <xf numFmtId="0" fontId="10" fillId="2" borderId="0" applyNumberFormat="0" applyFont="0" applyFill="0" applyBorder="0">
      <alignment horizontal="center" vertical="center" wrapText="1"/>
    </xf>
    <xf numFmtId="14" fontId="10" fillId="0" borderId="0" applyFont="0" applyFill="0" applyBorder="0">
      <alignment horizontal="right" vertical="center" indent="1"/>
    </xf>
    <xf numFmtId="0" fontId="7" fillId="7" borderId="4" applyNumberFormat="0" applyProtection="0">
      <alignment horizontal="left" vertical="top" wrapText="1" indent="1"/>
    </xf>
    <xf numFmtId="0" fontId="11" fillId="7" borderId="5" applyNumberFormat="0" applyProtection="0">
      <alignment horizontal="left" indent="1"/>
    </xf>
    <xf numFmtId="0" fontId="12" fillId="6" borderId="0" applyNumberFormat="0" applyBorder="0" applyProtection="0">
      <alignment horizontal="right" vertical="center" indent="2"/>
    </xf>
    <xf numFmtId="0" fontId="13" fillId="6" borderId="0" applyNumberFormat="0" applyBorder="0" applyProtection="0">
      <alignment horizontal="left" vertical="top" indent="1"/>
    </xf>
    <xf numFmtId="14" fontId="10" fillId="0" borderId="0" applyFont="0" applyFill="0" applyBorder="0" applyAlignment="0">
      <alignment vertical="center"/>
    </xf>
    <xf numFmtId="0" fontId="14" fillId="0" borderId="0" applyNumberFormat="0" applyFill="0" applyBorder="0" applyAlignment="0" applyProtection="0"/>
    <xf numFmtId="43" fontId="8" fillId="0" borderId="0" applyFont="0" applyFill="0" applyBorder="0" applyAlignment="0" applyProtection="0"/>
    <xf numFmtId="9" fontId="8" fillId="0" borderId="0" applyFont="0" applyFill="0" applyBorder="0" applyAlignment="0" applyProtection="0"/>
  </cellStyleXfs>
  <cellXfs count="249">
    <xf numFmtId="0" fontId="0" fillId="0" borderId="0" xfId="0"/>
    <xf numFmtId="0" fontId="17" fillId="9" borderId="25" xfId="0" applyFont="1" applyFill="1" applyBorder="1"/>
    <xf numFmtId="0" fontId="16" fillId="8" borderId="25" xfId="0" applyFont="1" applyFill="1" applyBorder="1"/>
    <xf numFmtId="0" fontId="18" fillId="15" borderId="28" xfId="0" applyFont="1" applyFill="1" applyBorder="1"/>
    <xf numFmtId="0" fontId="18" fillId="16" borderId="28" xfId="0" applyFont="1" applyFill="1" applyBorder="1"/>
    <xf numFmtId="0" fontId="18" fillId="15" borderId="29" xfId="0" applyFont="1" applyFill="1" applyBorder="1"/>
    <xf numFmtId="0" fontId="18" fillId="16" borderId="29" xfId="0" applyFont="1" applyFill="1" applyBorder="1"/>
    <xf numFmtId="0" fontId="20" fillId="15" borderId="29" xfId="0" applyFont="1" applyFill="1" applyBorder="1"/>
    <xf numFmtId="0" fontId="20" fillId="16" borderId="29" xfId="0" applyFont="1" applyFill="1" applyBorder="1"/>
    <xf numFmtId="0" fontId="20" fillId="15" borderId="30" xfId="0" applyFont="1" applyFill="1" applyBorder="1"/>
    <xf numFmtId="0" fontId="20" fillId="16" borderId="30" xfId="0" applyFont="1" applyFill="1" applyBorder="1"/>
    <xf numFmtId="0" fontId="21" fillId="0" borderId="28" xfId="0" applyFont="1" applyBorder="1"/>
    <xf numFmtId="0" fontId="20" fillId="0" borderId="29" xfId="0" applyFont="1" applyBorder="1"/>
    <xf numFmtId="0" fontId="20" fillId="0" borderId="30" xfId="0" applyFont="1" applyBorder="1"/>
    <xf numFmtId="0" fontId="17" fillId="17" borderId="31" xfId="0" applyFont="1" applyFill="1" applyBorder="1"/>
    <xf numFmtId="0" fontId="16" fillId="11" borderId="34" xfId="0" applyFont="1" applyFill="1" applyBorder="1"/>
    <xf numFmtId="0" fontId="18" fillId="18" borderId="34" xfId="0" applyFont="1" applyFill="1" applyBorder="1"/>
    <xf numFmtId="0" fontId="18" fillId="19" borderId="34" xfId="0" applyFont="1" applyFill="1" applyBorder="1"/>
    <xf numFmtId="0" fontId="20" fillId="18" borderId="34" xfId="0" applyFont="1" applyFill="1" applyBorder="1"/>
    <xf numFmtId="0" fontId="20" fillId="19" borderId="34" xfId="0" applyFont="1" applyFill="1" applyBorder="1"/>
    <xf numFmtId="0" fontId="20" fillId="18" borderId="35" xfId="0" applyFont="1" applyFill="1" applyBorder="1"/>
    <xf numFmtId="0" fontId="20" fillId="19" borderId="35" xfId="0" applyFont="1" applyFill="1" applyBorder="1"/>
    <xf numFmtId="0" fontId="21" fillId="0" borderId="31" xfId="0" applyFont="1" applyBorder="1"/>
    <xf numFmtId="0" fontId="20" fillId="0" borderId="34" xfId="0" applyFont="1" applyBorder="1"/>
    <xf numFmtId="0" fontId="20" fillId="0" borderId="35" xfId="0" applyFont="1" applyBorder="1"/>
    <xf numFmtId="0" fontId="24" fillId="7" borderId="0" xfId="7" applyFont="1" applyFill="1">
      <alignment horizontal="left" vertical="center" wrapText="1" indent="1"/>
    </xf>
    <xf numFmtId="0" fontId="24" fillId="0" borderId="0" xfId="7" applyFont="1" applyFill="1">
      <alignment horizontal="left" vertical="center" wrapText="1" indent="1"/>
    </xf>
    <xf numFmtId="0" fontId="24" fillId="7" borderId="0" xfId="7" applyFont="1" applyFill="1" applyAlignment="1">
      <alignment horizontal="left" vertical="top" wrapText="1"/>
    </xf>
    <xf numFmtId="14" fontId="24" fillId="7" borderId="0" xfId="7" applyNumberFormat="1" applyFont="1" applyFill="1">
      <alignment horizontal="left" vertical="center" wrapText="1" indent="1"/>
    </xf>
    <xf numFmtId="0" fontId="24" fillId="7" borderId="8" xfId="7" applyFont="1" applyFill="1" applyBorder="1">
      <alignment horizontal="left" vertical="center" wrapText="1" indent="1"/>
    </xf>
    <xf numFmtId="0" fontId="24" fillId="7" borderId="0" xfId="7" applyFont="1" applyFill="1" applyAlignment="1">
      <alignment horizontal="right" vertical="center" wrapText="1"/>
    </xf>
    <xf numFmtId="0" fontId="24" fillId="7" borderId="0" xfId="7" applyFont="1" applyFill="1" applyAlignment="1">
      <alignment horizontal="left" vertical="center" wrapText="1" indent="4"/>
    </xf>
    <xf numFmtId="44" fontId="25" fillId="0" borderId="0" xfId="6" applyFont="1" applyFill="1" applyBorder="1" applyAlignment="1">
      <alignment vertical="top"/>
    </xf>
    <xf numFmtId="0" fontId="24" fillId="0" borderId="40" xfId="7" applyFont="1" applyFill="1" applyBorder="1">
      <alignment horizontal="left" vertical="center" wrapText="1" indent="1"/>
    </xf>
    <xf numFmtId="0" fontId="25" fillId="11" borderId="9" xfId="14" applyFont="1" applyFill="1" applyBorder="1" applyAlignment="1">
      <alignment horizontal="center" vertical="top" wrapText="1"/>
    </xf>
    <xf numFmtId="0" fontId="24" fillId="0" borderId="0" xfId="7" applyFont="1" applyFill="1" applyAlignment="1">
      <alignment vertical="center" wrapText="1"/>
    </xf>
    <xf numFmtId="165" fontId="28" fillId="9" borderId="8" xfId="6" applyNumberFormat="1" applyFont="1" applyFill="1" applyBorder="1" applyAlignment="1">
      <alignment vertical="top"/>
    </xf>
    <xf numFmtId="0" fontId="15" fillId="0" borderId="40" xfId="0" applyFont="1" applyBorder="1" applyAlignment="1">
      <alignment horizontal="left"/>
    </xf>
    <xf numFmtId="14" fontId="24" fillId="10" borderId="14" xfId="10" applyFont="1" applyFill="1" applyBorder="1" applyAlignment="1">
      <alignment horizontal="left" vertical="top" indent="1"/>
    </xf>
    <xf numFmtId="164" fontId="26" fillId="10" borderId="14" xfId="16" applyNumberFormat="1" applyFont="1" applyFill="1" applyBorder="1" applyAlignment="1">
      <alignment horizontal="center" vertical="top" wrapText="1" indent="1"/>
    </xf>
    <xf numFmtId="164" fontId="24" fillId="10" borderId="14" xfId="8" applyFont="1" applyFill="1" applyBorder="1" applyAlignment="1">
      <alignment horizontal="center" vertical="top" wrapText="1" indent="1"/>
    </xf>
    <xf numFmtId="0" fontId="24" fillId="10" borderId="48" xfId="0" applyFont="1" applyFill="1" applyBorder="1" applyAlignment="1">
      <alignment vertical="top" wrapText="1"/>
    </xf>
    <xf numFmtId="14" fontId="24" fillId="10" borderId="48" xfId="10" applyFont="1" applyFill="1" applyBorder="1" applyAlignment="1">
      <alignment horizontal="left" vertical="top" indent="1"/>
    </xf>
    <xf numFmtId="164" fontId="26" fillId="10" borderId="48" xfId="16" applyNumberFormat="1" applyFont="1" applyFill="1" applyBorder="1" applyAlignment="1">
      <alignment vertical="top" wrapText="1" indent="1"/>
    </xf>
    <xf numFmtId="44" fontId="25" fillId="0" borderId="47" xfId="6" applyFont="1" applyFill="1" applyBorder="1" applyAlignment="1">
      <alignment vertical="top"/>
    </xf>
    <xf numFmtId="44" fontId="25" fillId="0" borderId="18" xfId="6" applyFont="1" applyFill="1" applyBorder="1" applyAlignment="1">
      <alignment vertical="top"/>
    </xf>
    <xf numFmtId="0" fontId="6" fillId="0" borderId="40" xfId="0" applyFont="1" applyBorder="1"/>
    <xf numFmtId="0" fontId="6" fillId="0" borderId="51" xfId="0" applyFont="1" applyBorder="1"/>
    <xf numFmtId="164" fontId="24" fillId="10" borderId="52" xfId="8" applyFont="1" applyFill="1" applyBorder="1" applyAlignment="1">
      <alignment horizontal="right" vertical="top" wrapText="1"/>
    </xf>
    <xf numFmtId="164" fontId="26" fillId="10" borderId="53" xfId="16" applyNumberFormat="1" applyFont="1" applyFill="1" applyBorder="1" applyAlignment="1">
      <alignment horizontal="center" vertical="top" wrapText="1"/>
    </xf>
    <xf numFmtId="164" fontId="24" fillId="10" borderId="54" xfId="8" applyFont="1" applyFill="1" applyBorder="1" applyAlignment="1">
      <alignment horizontal="right" vertical="top" wrapText="1"/>
    </xf>
    <xf numFmtId="164" fontId="26" fillId="10" borderId="55" xfId="16" applyNumberFormat="1" applyFont="1" applyFill="1" applyBorder="1" applyAlignment="1">
      <alignment horizontal="center" vertical="top" wrapText="1"/>
    </xf>
    <xf numFmtId="0" fontId="24" fillId="7" borderId="37" xfId="7" applyFont="1" applyFill="1" applyBorder="1">
      <alignment horizontal="left" vertical="center" wrapText="1" indent="1"/>
    </xf>
    <xf numFmtId="0" fontId="24" fillId="7" borderId="56" xfId="7" applyFont="1" applyFill="1" applyBorder="1">
      <alignment horizontal="left" vertical="center" wrapText="1" indent="1"/>
    </xf>
    <xf numFmtId="14" fontId="24" fillId="0" borderId="56" xfId="7" applyNumberFormat="1" applyFont="1" applyFill="1" applyBorder="1">
      <alignment horizontal="left" vertical="center" wrapText="1" indent="1"/>
    </xf>
    <xf numFmtId="0" fontId="29" fillId="0" borderId="56" xfId="7" applyFont="1" applyFill="1" applyBorder="1" applyAlignment="1">
      <alignment vertical="center" wrapText="1"/>
    </xf>
    <xf numFmtId="44" fontId="29" fillId="0" borderId="56" xfId="6" applyFont="1" applyFill="1" applyBorder="1" applyAlignment="1">
      <alignment vertical="top"/>
    </xf>
    <xf numFmtId="44" fontId="25" fillId="0" borderId="56" xfId="6" applyFont="1" applyFill="1" applyBorder="1" applyAlignment="1">
      <alignment vertical="top"/>
    </xf>
    <xf numFmtId="0" fontId="27" fillId="7" borderId="57" xfId="7" applyFont="1" applyFill="1" applyBorder="1">
      <alignment horizontal="left" vertical="center" wrapText="1" indent="1"/>
    </xf>
    <xf numFmtId="165" fontId="28" fillId="9" borderId="49" xfId="6" applyNumberFormat="1" applyFont="1" applyFill="1" applyBorder="1" applyAlignment="1">
      <alignment vertical="top"/>
    </xf>
    <xf numFmtId="44" fontId="25" fillId="0" borderId="19" xfId="6" applyFont="1" applyFill="1" applyBorder="1" applyAlignment="1">
      <alignment vertical="top"/>
    </xf>
    <xf numFmtId="0" fontId="25" fillId="11" borderId="58" xfId="7" applyFont="1" applyFill="1" applyBorder="1" applyAlignment="1">
      <alignment horizontal="center" vertical="center" wrapText="1" indent="1"/>
    </xf>
    <xf numFmtId="0" fontId="24" fillId="11" borderId="59" xfId="7" applyFont="1" applyFill="1" applyBorder="1" applyAlignment="1">
      <alignment horizontal="center" vertical="center" wrapText="1" indent="1"/>
    </xf>
    <xf numFmtId="0" fontId="27" fillId="11" borderId="60" xfId="7" applyFont="1" applyFill="1" applyBorder="1" applyAlignment="1">
      <alignment horizontal="center" vertical="center" wrapText="1"/>
    </xf>
    <xf numFmtId="0" fontId="24" fillId="7" borderId="0" xfId="7" applyFont="1" applyFill="1" applyAlignment="1">
      <alignment horizontal="center" vertical="center" indent="1"/>
    </xf>
    <xf numFmtId="0" fontId="24" fillId="7" borderId="56" xfId="7" applyFont="1" applyFill="1" applyBorder="1" applyAlignment="1">
      <alignment vertical="top" wrapText="1"/>
    </xf>
    <xf numFmtId="0" fontId="24" fillId="7" borderId="0" xfId="7" applyFont="1" applyFill="1" applyAlignment="1">
      <alignment vertical="top" wrapText="1"/>
    </xf>
    <xf numFmtId="0" fontId="24" fillId="0" borderId="0" xfId="7" applyFont="1" applyFill="1" applyAlignment="1">
      <alignment horizontal="left" vertical="center" wrapText="1" indent="4"/>
    </xf>
    <xf numFmtId="14" fontId="24" fillId="0" borderId="0" xfId="7" applyNumberFormat="1" applyFont="1" applyFill="1">
      <alignment horizontal="left" vertical="center" wrapText="1" indent="1"/>
    </xf>
    <xf numFmtId="0" fontId="25" fillId="11" borderId="59" xfId="7" applyFont="1" applyFill="1" applyBorder="1" applyAlignment="1">
      <alignment horizontal="center" vertical="center" wrapText="1" indent="1"/>
    </xf>
    <xf numFmtId="14" fontId="24" fillId="12" borderId="0" xfId="7" applyNumberFormat="1" applyFont="1" applyFill="1">
      <alignment horizontal="left" vertical="center" wrapText="1" indent="1"/>
    </xf>
    <xf numFmtId="166" fontId="24" fillId="12" borderId="0" xfId="7" applyNumberFormat="1" applyFont="1" applyFill="1">
      <alignment horizontal="left" vertical="center" wrapText="1" indent="1"/>
    </xf>
    <xf numFmtId="0" fontId="25" fillId="11" borderId="11" xfId="14" applyFont="1" applyFill="1" applyBorder="1" applyAlignment="1">
      <alignment horizontal="center" vertical="top"/>
    </xf>
    <xf numFmtId="0" fontId="25" fillId="11" borderId="12" xfId="14" applyFont="1" applyFill="1" applyBorder="1" applyAlignment="1">
      <alignment vertical="top"/>
    </xf>
    <xf numFmtId="0" fontId="25" fillId="11" borderId="12" xfId="14" applyFont="1" applyFill="1" applyBorder="1" applyAlignment="1"/>
    <xf numFmtId="0" fontId="25" fillId="11" borderId="12" xfId="12" applyFont="1" applyFill="1" applyBorder="1" applyAlignment="1"/>
    <xf numFmtId="0" fontId="25" fillId="11" borderId="12" xfId="7" applyFont="1" applyFill="1" applyBorder="1" applyAlignment="1">
      <alignment vertical="center" wrapText="1"/>
    </xf>
    <xf numFmtId="0" fontId="25" fillId="11" borderId="13" xfId="7" applyFont="1" applyFill="1" applyBorder="1" applyAlignment="1">
      <alignment vertical="center" wrapText="1"/>
    </xf>
    <xf numFmtId="0" fontId="25" fillId="7" borderId="0" xfId="7" applyFont="1" applyFill="1">
      <alignment horizontal="left" vertical="center" wrapText="1" indent="1"/>
    </xf>
    <xf numFmtId="0" fontId="24" fillId="8" borderId="39" xfId="7" applyFont="1" applyFill="1" applyBorder="1" applyAlignment="1">
      <alignment vertical="center" wrapText="1" indent="1"/>
    </xf>
    <xf numFmtId="0" fontId="24" fillId="8" borderId="0" xfId="7" applyFont="1" applyFill="1" applyAlignment="1">
      <alignment vertical="center" wrapText="1" indent="1"/>
    </xf>
    <xf numFmtId="0" fontId="24" fillId="8" borderId="40" xfId="7" applyFont="1" applyFill="1" applyBorder="1" applyAlignment="1">
      <alignment vertical="center" wrapText="1" indent="1"/>
    </xf>
    <xf numFmtId="0" fontId="24" fillId="8" borderId="41" xfId="7" applyFont="1" applyFill="1" applyBorder="1" applyAlignment="1">
      <alignment vertical="center" wrapText="1" indent="1"/>
    </xf>
    <xf numFmtId="0" fontId="24" fillId="8" borderId="42" xfId="7" applyFont="1" applyFill="1" applyBorder="1" applyAlignment="1">
      <alignment vertical="center" wrapText="1" indent="1"/>
    </xf>
    <xf numFmtId="0" fontId="24" fillId="8" borderId="43" xfId="7" applyFont="1" applyFill="1" applyBorder="1" applyAlignment="1">
      <alignment vertical="center" wrapText="1" indent="1"/>
    </xf>
    <xf numFmtId="0" fontId="24" fillId="8" borderId="37" xfId="7" applyFont="1" applyFill="1" applyBorder="1" applyAlignment="1">
      <alignment vertical="center" wrapText="1" indent="1"/>
    </xf>
    <xf numFmtId="0" fontId="24" fillId="8" borderId="56" xfId="7" applyFont="1" applyFill="1" applyBorder="1" applyAlignment="1">
      <alignment vertical="center" wrapText="1" indent="1"/>
    </xf>
    <xf numFmtId="0" fontId="24" fillId="8" borderId="38" xfId="7" applyFont="1" applyFill="1" applyBorder="1" applyAlignment="1">
      <alignment vertical="center" wrapText="1" indent="1"/>
    </xf>
    <xf numFmtId="0" fontId="28" fillId="9" borderId="48" xfId="9" applyFont="1" applyFill="1" applyBorder="1" applyAlignment="1">
      <alignment horizontal="left" vertical="top" wrapText="1" indent="1"/>
    </xf>
    <xf numFmtId="164" fontId="28" fillId="9" borderId="48" xfId="8" applyFont="1" applyFill="1" applyBorder="1" applyAlignment="1">
      <alignment horizontal="left" vertical="top" wrapText="1" indent="1"/>
    </xf>
    <xf numFmtId="0" fontId="28" fillId="9" borderId="14" xfId="9" applyFont="1" applyFill="1" applyBorder="1" applyAlignment="1">
      <alignment horizontal="left" vertical="top" wrapText="1" indent="1"/>
    </xf>
    <xf numFmtId="164" fontId="28" fillId="9" borderId="14" xfId="8" applyFont="1" applyFill="1" applyBorder="1" applyAlignment="1">
      <alignment horizontal="left" vertical="top" wrapText="1" indent="1"/>
    </xf>
    <xf numFmtId="0" fontId="28" fillId="7" borderId="0" xfId="7" applyFont="1" applyFill="1" applyAlignment="1">
      <alignment horizontal="left" vertical="top" wrapText="1"/>
    </xf>
    <xf numFmtId="0" fontId="28" fillId="0" borderId="0" xfId="7" applyFont="1" applyFill="1">
      <alignment horizontal="left" vertical="center" wrapText="1" indent="1"/>
    </xf>
    <xf numFmtId="0" fontId="28" fillId="7" borderId="0" xfId="7" applyFont="1" applyFill="1">
      <alignment horizontal="left" vertical="center" wrapText="1" indent="1"/>
    </xf>
    <xf numFmtId="0" fontId="29" fillId="7" borderId="0" xfId="7" applyFont="1" applyFill="1">
      <alignment horizontal="left" vertical="center" wrapText="1" indent="1"/>
    </xf>
    <xf numFmtId="0" fontId="28" fillId="7" borderId="8" xfId="7" applyFont="1" applyFill="1" applyBorder="1">
      <alignment horizontal="left" vertical="center" wrapText="1" indent="1"/>
    </xf>
    <xf numFmtId="164" fontId="26" fillId="0" borderId="0" xfId="16" applyNumberFormat="1" applyFont="1" applyFill="1" applyBorder="1" applyAlignment="1">
      <alignment horizontal="left" vertical="top" wrapText="1"/>
    </xf>
    <xf numFmtId="164" fontId="26" fillId="0" borderId="0" xfId="16" applyNumberFormat="1" applyFont="1" applyFill="1" applyBorder="1" applyAlignment="1">
      <alignment horizontal="left" vertical="top" wrapText="1" indent="1"/>
    </xf>
    <xf numFmtId="0" fontId="26" fillId="0" borderId="0" xfId="16" applyFont="1" applyFill="1" applyBorder="1" applyAlignment="1">
      <alignment horizontal="left" vertical="top" wrapText="1"/>
    </xf>
    <xf numFmtId="0" fontId="14" fillId="0" borderId="0" xfId="16" applyBorder="1" applyAlignment="1"/>
    <xf numFmtId="1" fontId="24" fillId="12" borderId="0" xfId="7" applyNumberFormat="1" applyFont="1" applyFill="1">
      <alignment horizontal="left" vertical="center" wrapText="1" indent="1"/>
    </xf>
    <xf numFmtId="0" fontId="24" fillId="11" borderId="45" xfId="7" applyFont="1" applyFill="1" applyBorder="1" applyAlignment="1">
      <alignment horizontal="center" vertical="center" wrapText="1" indent="1"/>
    </xf>
    <xf numFmtId="0" fontId="29" fillId="9" borderId="12" xfId="14" applyFont="1" applyFill="1" applyBorder="1" applyAlignment="1">
      <alignment vertical="top"/>
    </xf>
    <xf numFmtId="0" fontId="29" fillId="9" borderId="12" xfId="14" applyFont="1" applyFill="1" applyBorder="1" applyAlignment="1"/>
    <xf numFmtId="0" fontId="29" fillId="9" borderId="12" xfId="12" applyFont="1" applyFill="1" applyBorder="1" applyAlignment="1"/>
    <xf numFmtId="0" fontId="29" fillId="9" borderId="12" xfId="7" applyFont="1" applyFill="1" applyBorder="1" applyAlignment="1">
      <alignment vertical="center" wrapText="1"/>
    </xf>
    <xf numFmtId="0" fontId="29" fillId="9" borderId="13" xfId="7" applyFont="1" applyFill="1" applyBorder="1" applyAlignment="1">
      <alignment vertical="center" wrapText="1"/>
    </xf>
    <xf numFmtId="1" fontId="28" fillId="9" borderId="8" xfId="6" applyNumberFormat="1" applyFont="1" applyFill="1" applyBorder="1" applyAlignment="1">
      <alignment vertical="top"/>
    </xf>
    <xf numFmtId="1" fontId="28" fillId="9" borderId="49" xfId="6" applyNumberFormat="1" applyFont="1" applyFill="1" applyBorder="1" applyAlignment="1">
      <alignment vertical="top"/>
    </xf>
    <xf numFmtId="0" fontId="25" fillId="11" borderId="11" xfId="14" applyFont="1" applyFill="1" applyBorder="1" applyAlignment="1">
      <alignment horizontal="center" vertical="top" wrapText="1"/>
    </xf>
    <xf numFmtId="0" fontId="14" fillId="7" borderId="0" xfId="16" applyFill="1" applyBorder="1" applyAlignment="1"/>
    <xf numFmtId="44" fontId="24" fillId="12" borderId="0" xfId="7" applyNumberFormat="1" applyFont="1" applyFill="1">
      <alignment horizontal="left" vertical="center" wrapText="1" indent="1"/>
    </xf>
    <xf numFmtId="49" fontId="24" fillId="12" borderId="0" xfId="7" applyNumberFormat="1" applyFont="1" applyFill="1">
      <alignment horizontal="left" vertical="center" wrapText="1" indent="1"/>
    </xf>
    <xf numFmtId="0" fontId="15" fillId="0" borderId="50" xfId="0" applyFont="1" applyBorder="1" applyAlignment="1">
      <alignment horizontal="left"/>
    </xf>
    <xf numFmtId="164" fontId="26" fillId="10" borderId="48" xfId="16" applyNumberFormat="1" applyFont="1" applyFill="1" applyBorder="1" applyAlignment="1">
      <alignment vertical="top" indent="1"/>
    </xf>
    <xf numFmtId="164" fontId="26" fillId="10" borderId="53" xfId="16" applyNumberFormat="1" applyFont="1" applyFill="1" applyBorder="1" applyAlignment="1">
      <alignment horizontal="center" vertical="top"/>
    </xf>
    <xf numFmtId="164" fontId="24" fillId="10" borderId="14" xfId="8" applyFont="1" applyFill="1" applyBorder="1" applyAlignment="1">
      <alignment horizontal="center" vertical="top" indent="1"/>
    </xf>
    <xf numFmtId="164" fontId="26" fillId="10" borderId="55" xfId="16" applyNumberFormat="1" applyFont="1" applyFill="1" applyBorder="1" applyAlignment="1">
      <alignment horizontal="center" vertical="top"/>
    </xf>
    <xf numFmtId="164" fontId="26" fillId="10" borderId="14" xfId="16" applyNumberFormat="1" applyFont="1" applyFill="1" applyBorder="1" applyAlignment="1">
      <alignment horizontal="center" vertical="top" indent="1"/>
    </xf>
    <xf numFmtId="164" fontId="24" fillId="10" borderId="66" xfId="8" applyFont="1" applyFill="1" applyBorder="1" applyAlignment="1">
      <alignment horizontal="center" vertical="top" indent="1"/>
    </xf>
    <xf numFmtId="164" fontId="32" fillId="10" borderId="61" xfId="8" applyFont="1" applyFill="1" applyBorder="1" applyAlignment="1">
      <alignment horizontal="center" vertical="top" indent="1"/>
    </xf>
    <xf numFmtId="164" fontId="24" fillId="10" borderId="61" xfId="8" applyFont="1" applyFill="1" applyBorder="1" applyAlignment="1">
      <alignment horizontal="center" vertical="top" indent="1"/>
    </xf>
    <xf numFmtId="0" fontId="24" fillId="0" borderId="0" xfId="7" applyFont="1" applyFill="1">
      <alignment horizontal="left" vertical="center" wrapText="1" indent="1"/>
    </xf>
    <xf numFmtId="0" fontId="24" fillId="7" borderId="0" xfId="7" applyFont="1" applyFill="1">
      <alignment horizontal="left" vertical="center" wrapText="1" indent="1"/>
    </xf>
    <xf numFmtId="0" fontId="33" fillId="7" borderId="0" xfId="7" applyFont="1" applyFill="1">
      <alignment horizontal="left" vertical="center" wrapText="1" indent="1"/>
    </xf>
    <xf numFmtId="0" fontId="15" fillId="0" borderId="40" xfId="17" applyNumberFormat="1" applyFont="1" applyBorder="1" applyAlignment="1">
      <alignment horizontal="left"/>
    </xf>
    <xf numFmtId="0" fontId="14" fillId="10" borderId="0" xfId="16" applyFill="1" applyBorder="1" applyAlignment="1">
      <alignment vertical="center" wrapText="1"/>
    </xf>
    <xf numFmtId="164" fontId="14" fillId="10" borderId="14" xfId="16" applyNumberFormat="1" applyFill="1" applyBorder="1" applyAlignment="1">
      <alignment horizontal="left" vertical="center" wrapText="1"/>
    </xf>
    <xf numFmtId="164" fontId="24" fillId="10" borderId="14" xfId="8" applyFont="1" applyFill="1" applyBorder="1" applyAlignment="1">
      <alignment horizontal="center" vertical="center" wrapText="1"/>
    </xf>
    <xf numFmtId="0" fontId="38" fillId="0" borderId="40" xfId="7" applyFont="1" applyFill="1" applyBorder="1">
      <alignment horizontal="left" vertical="center" wrapText="1" indent="1"/>
    </xf>
    <xf numFmtId="0" fontId="37" fillId="0" borderId="40" xfId="0" applyFont="1" applyBorder="1" applyAlignment="1">
      <alignment horizontal="left"/>
    </xf>
    <xf numFmtId="0" fontId="37" fillId="0" borderId="50" xfId="0" applyNumberFormat="1" applyFont="1" applyBorder="1" applyAlignment="1">
      <alignment horizontal="left"/>
    </xf>
    <xf numFmtId="0" fontId="35" fillId="11" borderId="9" xfId="14" applyFont="1" applyFill="1" applyBorder="1" applyAlignment="1">
      <alignment horizontal="center" vertical="top" wrapText="1"/>
    </xf>
    <xf numFmtId="0" fontId="6" fillId="0" borderId="50" xfId="0" applyFont="1" applyBorder="1" applyAlignment="1">
      <alignment horizontal="left"/>
    </xf>
    <xf numFmtId="49" fontId="25" fillId="11" borderId="12" xfId="14" applyNumberFormat="1" applyFont="1" applyFill="1" applyBorder="1" applyAlignment="1">
      <alignment horizontal="right" vertical="top"/>
    </xf>
    <xf numFmtId="49" fontId="25" fillId="11" borderId="12" xfId="14" applyNumberFormat="1" applyFont="1" applyFill="1" applyBorder="1" applyAlignment="1">
      <alignment horizontal="right"/>
    </xf>
    <xf numFmtId="49" fontId="25" fillId="11" borderId="12" xfId="12" applyNumberFormat="1" applyFont="1" applyFill="1" applyBorder="1" applyAlignment="1">
      <alignment horizontal="right"/>
    </xf>
    <xf numFmtId="49" fontId="25" fillId="11" borderId="12" xfId="7" applyNumberFormat="1" applyFont="1" applyFill="1" applyBorder="1" applyAlignment="1">
      <alignment horizontal="right" vertical="center" wrapText="1"/>
    </xf>
    <xf numFmtId="49" fontId="25" fillId="11" borderId="13" xfId="7" applyNumberFormat="1" applyFont="1" applyFill="1" applyBorder="1" applyAlignment="1">
      <alignment horizontal="right" vertical="center" wrapText="1"/>
    </xf>
    <xf numFmtId="0" fontId="42" fillId="11" borderId="0" xfId="0" applyFont="1" applyFill="1"/>
    <xf numFmtId="0" fontId="28" fillId="7" borderId="0" xfId="0" applyFont="1" applyFill="1"/>
    <xf numFmtId="0" fontId="43" fillId="0" borderId="0" xfId="0" applyFont="1"/>
    <xf numFmtId="0" fontId="44" fillId="11" borderId="1" xfId="1" applyFont="1" applyFill="1" applyBorder="1" applyAlignment="1">
      <alignment horizontal="left"/>
    </xf>
    <xf numFmtId="0" fontId="42" fillId="3" borderId="0" xfId="0" applyFont="1" applyFill="1"/>
    <xf numFmtId="0" fontId="42" fillId="3" borderId="21" xfId="0" applyFont="1" applyFill="1" applyBorder="1"/>
    <xf numFmtId="0" fontId="42" fillId="3" borderId="22" xfId="0" applyFont="1" applyFill="1" applyBorder="1"/>
    <xf numFmtId="0" fontId="42" fillId="3" borderId="23" xfId="0" applyFont="1" applyFill="1" applyBorder="1"/>
    <xf numFmtId="0" fontId="42" fillId="3" borderId="24" xfId="0" applyFont="1" applyFill="1" applyBorder="1"/>
    <xf numFmtId="0" fontId="45" fillId="3" borderId="2" xfId="0" applyFont="1" applyFill="1" applyBorder="1" applyAlignment="1">
      <alignment horizontal="center"/>
    </xf>
    <xf numFmtId="0" fontId="45" fillId="13" borderId="3" xfId="2" applyFont="1" applyFill="1" applyBorder="1" applyAlignment="1">
      <alignment horizontal="center"/>
    </xf>
    <xf numFmtId="0" fontId="45" fillId="3" borderId="6" xfId="2" applyFont="1" applyFill="1" applyBorder="1" applyAlignment="1">
      <alignment horizontal="center"/>
    </xf>
    <xf numFmtId="0" fontId="45" fillId="3" borderId="7" xfId="2" applyFont="1" applyFill="1" applyBorder="1" applyAlignment="1">
      <alignment horizontal="center"/>
    </xf>
    <xf numFmtId="0" fontId="46" fillId="3" borderId="0" xfId="0" applyFont="1" applyFill="1" applyAlignment="1">
      <alignment vertical="top"/>
    </xf>
    <xf numFmtId="0" fontId="47" fillId="3" borderId="10" xfId="0" applyFont="1" applyFill="1" applyBorder="1" applyAlignment="1">
      <alignment vertical="top"/>
    </xf>
    <xf numFmtId="0" fontId="48" fillId="4" borderId="6" xfId="2" applyFont="1" applyFill="1" applyBorder="1" applyAlignment="1">
      <alignment horizontal="center" vertical="top"/>
    </xf>
    <xf numFmtId="0" fontId="48" fillId="3" borderId="6" xfId="2" applyFont="1" applyFill="1" applyBorder="1" applyAlignment="1">
      <alignment horizontal="center" vertical="top"/>
    </xf>
    <xf numFmtId="0" fontId="48" fillId="3" borderId="7" xfId="2" applyFont="1" applyFill="1" applyBorder="1" applyAlignment="1">
      <alignment horizontal="center" vertical="top"/>
    </xf>
    <xf numFmtId="0" fontId="49" fillId="7" borderId="0" xfId="0" applyFont="1" applyFill="1" applyAlignment="1">
      <alignment vertical="top"/>
    </xf>
    <xf numFmtId="0" fontId="49" fillId="7" borderId="15" xfId="0" applyFont="1" applyFill="1" applyBorder="1" applyAlignment="1">
      <alignment vertical="top"/>
    </xf>
    <xf numFmtId="0" fontId="49" fillId="7" borderId="16" xfId="0" applyFont="1" applyFill="1" applyBorder="1" applyAlignment="1">
      <alignment vertical="top"/>
    </xf>
    <xf numFmtId="0" fontId="50" fillId="0" borderId="0" xfId="0" applyFont="1" applyAlignment="1">
      <alignment vertical="top"/>
    </xf>
    <xf numFmtId="0" fontId="43" fillId="3" borderId="0" xfId="0" applyFont="1" applyFill="1"/>
    <xf numFmtId="0" fontId="42" fillId="3" borderId="17" xfId="0" applyFont="1" applyFill="1" applyBorder="1" applyAlignment="1">
      <alignment horizontal="center" vertical="center"/>
    </xf>
    <xf numFmtId="167" fontId="42" fillId="5" borderId="8" xfId="0" applyNumberFormat="1" applyFont="1" applyFill="1" applyBorder="1" applyAlignment="1">
      <alignment horizontal="center" vertical="center"/>
    </xf>
    <xf numFmtId="0" fontId="42" fillId="5" borderId="8" xfId="0" applyNumberFormat="1" applyFont="1" applyFill="1" applyBorder="1" applyAlignment="1">
      <alignment horizontal="center" vertical="center"/>
    </xf>
    <xf numFmtId="167" fontId="42" fillId="5" borderId="8" xfId="6" applyNumberFormat="1" applyFont="1" applyFill="1" applyBorder="1" applyAlignment="1">
      <alignment horizontal="center" vertical="center"/>
    </xf>
    <xf numFmtId="14" fontId="42" fillId="5" borderId="8" xfId="0" applyNumberFormat="1" applyFont="1" applyFill="1" applyBorder="1" applyAlignment="1">
      <alignment horizontal="center" vertical="center"/>
    </xf>
    <xf numFmtId="14" fontId="42" fillId="5" borderId="8" xfId="6" applyNumberFormat="1" applyFont="1" applyFill="1" applyBorder="1" applyAlignment="1">
      <alignment horizontal="center" vertical="center"/>
    </xf>
    <xf numFmtId="0" fontId="28" fillId="7" borderId="8" xfId="0" applyFont="1" applyFill="1" applyBorder="1"/>
    <xf numFmtId="9" fontId="42" fillId="5" borderId="8" xfId="0" applyNumberFormat="1" applyFont="1" applyFill="1" applyBorder="1" applyAlignment="1">
      <alignment horizontal="center" vertical="center"/>
    </xf>
    <xf numFmtId="9" fontId="42" fillId="5" borderId="8" xfId="18" applyFont="1" applyFill="1" applyBorder="1" applyAlignment="1">
      <alignment horizontal="center" vertical="center"/>
    </xf>
    <xf numFmtId="0" fontId="51" fillId="3" borderId="9" xfId="3" applyFont="1" applyFill="1" applyBorder="1" applyAlignment="1">
      <alignment vertical="top"/>
    </xf>
    <xf numFmtId="9" fontId="42" fillId="3" borderId="0" xfId="0" applyNumberFormat="1" applyFont="1" applyFill="1" applyAlignment="1">
      <alignment horizontal="center" vertical="center"/>
    </xf>
    <xf numFmtId="0" fontId="24" fillId="7" borderId="0" xfId="0" applyFont="1" applyFill="1"/>
    <xf numFmtId="0" fontId="51" fillId="3" borderId="9" xfId="3" applyFont="1" applyFill="1" applyBorder="1" applyAlignment="1"/>
    <xf numFmtId="0" fontId="24" fillId="20" borderId="0" xfId="0" applyFont="1" applyFill="1"/>
    <xf numFmtId="9" fontId="52" fillId="3" borderId="0" xfId="4" applyNumberFormat="1" applyFont="1" applyFill="1" applyAlignment="1">
      <alignment horizontal="left"/>
    </xf>
    <xf numFmtId="0" fontId="43" fillId="2" borderId="0" xfId="0" applyFont="1" applyFill="1"/>
    <xf numFmtId="9" fontId="24" fillId="20" borderId="0" xfId="0" applyNumberFormat="1" applyFont="1" applyFill="1"/>
    <xf numFmtId="0" fontId="35" fillId="7" borderId="56" xfId="7" applyFont="1" applyFill="1" applyBorder="1" applyAlignment="1">
      <alignment horizontal="left" vertical="top" wrapText="1"/>
    </xf>
    <xf numFmtId="0" fontId="25" fillId="7" borderId="56" xfId="7" applyFont="1" applyFill="1" applyBorder="1" applyAlignment="1">
      <alignment horizontal="left" vertical="top" wrapText="1"/>
    </xf>
    <xf numFmtId="0" fontId="24" fillId="11" borderId="62" xfId="7" applyFont="1" applyFill="1" applyBorder="1" applyAlignment="1">
      <alignment horizontal="center" vertical="center" wrapText="1" indent="1"/>
    </xf>
    <xf numFmtId="0" fontId="24" fillId="11" borderId="63" xfId="7" applyFont="1" applyFill="1" applyBorder="1" applyAlignment="1">
      <alignment horizontal="center" vertical="center" wrapText="1" indent="1"/>
    </xf>
    <xf numFmtId="0" fontId="27" fillId="11" borderId="62" xfId="7" applyFont="1" applyFill="1" applyBorder="1" applyAlignment="1">
      <alignment horizontal="center" vertical="center" wrapText="1"/>
    </xf>
    <xf numFmtId="0" fontId="27" fillId="11" borderId="45" xfId="7" applyFont="1" applyFill="1" applyBorder="1" applyAlignment="1">
      <alignment horizontal="center" vertical="center" wrapText="1"/>
    </xf>
    <xf numFmtId="0" fontId="27" fillId="11" borderId="46" xfId="7" applyFont="1" applyFill="1" applyBorder="1" applyAlignment="1">
      <alignment horizontal="center" vertical="center" wrapText="1"/>
    </xf>
    <xf numFmtId="164" fontId="36" fillId="10" borderId="64" xfId="8" applyFont="1" applyFill="1" applyBorder="1" applyAlignment="1">
      <alignment horizontal="center" vertical="top" wrapText="1" indent="1"/>
    </xf>
    <xf numFmtId="164" fontId="24" fillId="10" borderId="65" xfId="8" applyFont="1" applyFill="1" applyBorder="1" applyAlignment="1">
      <alignment horizontal="center" vertical="top" wrapText="1" indent="1"/>
    </xf>
    <xf numFmtId="164" fontId="36" fillId="10" borderId="17" xfId="8" applyFont="1" applyFill="1" applyBorder="1" applyAlignment="1">
      <alignment horizontal="center" vertical="top" wrapText="1" indent="1"/>
    </xf>
    <xf numFmtId="164" fontId="24" fillId="10" borderId="61" xfId="8" applyFont="1" applyFill="1" applyBorder="1" applyAlignment="1">
      <alignment horizontal="center" vertical="top" wrapText="1" indent="1"/>
    </xf>
    <xf numFmtId="164" fontId="24" fillId="10" borderId="17" xfId="8" applyFont="1" applyFill="1" applyBorder="1" applyAlignment="1">
      <alignment horizontal="center" vertical="top" wrapText="1" indent="1"/>
    </xf>
    <xf numFmtId="0" fontId="24" fillId="7" borderId="39" xfId="7" applyFont="1" applyFill="1" applyBorder="1" applyAlignment="1">
      <alignment horizontal="left" vertical="center" wrapText="1" indent="1"/>
    </xf>
    <xf numFmtId="0" fontId="24" fillId="7" borderId="0" xfId="7" applyFont="1" applyFill="1" applyAlignment="1">
      <alignment horizontal="left" vertical="center" wrapText="1" indent="1"/>
    </xf>
    <xf numFmtId="0" fontId="31" fillId="7" borderId="41" xfId="7" applyFont="1" applyFill="1" applyBorder="1" applyAlignment="1">
      <alignment horizontal="center" vertical="center" wrapText="1"/>
    </xf>
    <xf numFmtId="0" fontId="31" fillId="7" borderId="42" xfId="7" applyFont="1" applyFill="1" applyBorder="1" applyAlignment="1">
      <alignment horizontal="center" vertical="center" wrapText="1"/>
    </xf>
    <xf numFmtId="0" fontId="31" fillId="7" borderId="43" xfId="7" applyFont="1" applyFill="1" applyBorder="1" applyAlignment="1">
      <alignment horizontal="center" vertical="center" wrapText="1"/>
    </xf>
    <xf numFmtId="0" fontId="25" fillId="11" borderId="62" xfId="7" applyFont="1" applyFill="1" applyBorder="1" applyAlignment="1">
      <alignment horizontal="center" vertical="center" wrapText="1" indent="1"/>
    </xf>
    <xf numFmtId="0" fontId="25" fillId="11" borderId="63" xfId="7" applyFont="1" applyFill="1" applyBorder="1" applyAlignment="1">
      <alignment horizontal="center" vertical="center" wrapText="1" indent="1"/>
    </xf>
    <xf numFmtId="0" fontId="24" fillId="8" borderId="37" xfId="7" applyFont="1" applyFill="1" applyBorder="1" applyAlignment="1">
      <alignment horizontal="center" vertical="center" wrapText="1" indent="1"/>
    </xf>
    <xf numFmtId="0" fontId="24" fillId="8" borderId="56" xfId="7" applyFont="1" applyFill="1" applyBorder="1" applyAlignment="1">
      <alignment horizontal="center" vertical="center" wrapText="1" indent="1"/>
    </xf>
    <xf numFmtId="0" fontId="24" fillId="8" borderId="38" xfId="7" applyFont="1" applyFill="1" applyBorder="1" applyAlignment="1">
      <alignment horizontal="center" vertical="center" wrapText="1" indent="1"/>
    </xf>
    <xf numFmtId="0" fontId="24" fillId="8" borderId="39" xfId="7" applyFont="1" applyFill="1" applyBorder="1" applyAlignment="1">
      <alignment horizontal="center" vertical="center" wrapText="1" indent="1"/>
    </xf>
    <xf numFmtId="0" fontId="24" fillId="8" borderId="0" xfId="7" applyFont="1" applyFill="1" applyBorder="1" applyAlignment="1">
      <alignment horizontal="center" vertical="center" wrapText="1" indent="1"/>
    </xf>
    <xf numFmtId="0" fontId="24" fillId="8" borderId="40" xfId="7" applyFont="1" applyFill="1" applyBorder="1" applyAlignment="1">
      <alignment horizontal="center" vertical="center" wrapText="1" indent="1"/>
    </xf>
    <xf numFmtId="0" fontId="24" fillId="8" borderId="41" xfId="7" applyFont="1" applyFill="1" applyBorder="1" applyAlignment="1">
      <alignment horizontal="center" vertical="center" wrapText="1" indent="1"/>
    </xf>
    <xf numFmtId="0" fontId="24" fillId="8" borderId="42" xfId="7" applyFont="1" applyFill="1" applyBorder="1" applyAlignment="1">
      <alignment horizontal="center" vertical="center" wrapText="1" indent="1"/>
    </xf>
    <xf numFmtId="0" fontId="24" fillId="8" borderId="43" xfId="7" applyFont="1" applyFill="1" applyBorder="1" applyAlignment="1">
      <alignment horizontal="center" vertical="center" wrapText="1" indent="1"/>
    </xf>
    <xf numFmtId="0" fontId="24" fillId="8" borderId="39" xfId="0" applyFont="1" applyFill="1" applyBorder="1" applyAlignment="1">
      <alignment horizontal="center" vertical="top" wrapText="1"/>
    </xf>
    <xf numFmtId="0" fontId="24" fillId="8" borderId="0" xfId="0" applyFont="1" applyFill="1" applyAlignment="1">
      <alignment horizontal="center" vertical="top" wrapText="1"/>
    </xf>
    <xf numFmtId="0" fontId="24" fillId="8" borderId="40" xfId="0" applyFont="1" applyFill="1" applyBorder="1" applyAlignment="1">
      <alignment horizontal="center" vertical="top" wrapText="1"/>
    </xf>
    <xf numFmtId="0" fontId="41" fillId="7" borderId="44" xfId="7" applyFont="1" applyFill="1" applyBorder="1" applyAlignment="1">
      <alignment horizontal="center" vertical="center" wrapText="1" indent="1"/>
    </xf>
    <xf numFmtId="0" fontId="31" fillId="7" borderId="45" xfId="7" applyFont="1" applyFill="1" applyBorder="1" applyAlignment="1">
      <alignment horizontal="center" vertical="center" wrapText="1" indent="1"/>
    </xf>
    <xf numFmtId="0" fontId="31" fillId="7" borderId="46" xfId="7" applyFont="1" applyFill="1" applyBorder="1" applyAlignment="1">
      <alignment horizontal="center" vertical="center" wrapText="1" indent="1"/>
    </xf>
    <xf numFmtId="0" fontId="41" fillId="7" borderId="45" xfId="7" applyFont="1" applyFill="1" applyBorder="1" applyAlignment="1">
      <alignment horizontal="center" vertical="center" wrapText="1" indent="1"/>
    </xf>
    <xf numFmtId="0" fontId="41" fillId="7" borderId="44" xfId="12" applyFont="1" applyBorder="1" applyAlignment="1">
      <alignment horizontal="center" vertical="center" wrapText="1"/>
    </xf>
    <xf numFmtId="0" fontId="31" fillId="7" borderId="45" xfId="12" applyFont="1" applyBorder="1" applyAlignment="1">
      <alignment horizontal="center" vertical="center" wrapText="1"/>
    </xf>
    <xf numFmtId="0" fontId="31" fillId="7" borderId="46" xfId="12" applyFont="1" applyBorder="1" applyAlignment="1">
      <alignment horizontal="center" vertical="center" wrapText="1"/>
    </xf>
    <xf numFmtId="0" fontId="25" fillId="0" borderId="20" xfId="14" applyFont="1" applyFill="1" applyBorder="1" applyAlignment="1">
      <alignment horizontal="center" vertical="top" wrapText="1"/>
    </xf>
    <xf numFmtId="0" fontId="25" fillId="0" borderId="40" xfId="14" applyFont="1" applyFill="1" applyBorder="1" applyAlignment="1">
      <alignment horizontal="center" vertical="top" wrapText="1"/>
    </xf>
    <xf numFmtId="0" fontId="40" fillId="7" borderId="44" xfId="7" applyFont="1" applyFill="1" applyBorder="1" applyAlignment="1">
      <alignment horizontal="center" vertical="center" wrapText="1" indent="1"/>
    </xf>
    <xf numFmtId="0" fontId="39" fillId="0" borderId="0" xfId="7" applyFont="1" applyFill="1" applyAlignment="1">
      <alignment horizontal="left" vertical="center" wrapText="1" indent="1"/>
    </xf>
    <xf numFmtId="0" fontId="39" fillId="0" borderId="42" xfId="7" applyFont="1" applyFill="1" applyBorder="1" applyAlignment="1">
      <alignment horizontal="left" vertical="center" wrapText="1" indent="1"/>
    </xf>
    <xf numFmtId="0" fontId="24" fillId="0" borderId="39" xfId="7" applyFont="1" applyFill="1" applyBorder="1" applyAlignment="1">
      <alignment horizontal="center" vertical="center" wrapText="1" indent="1"/>
    </xf>
    <xf numFmtId="0" fontId="24" fillId="0" borderId="0" xfId="7" applyFont="1" applyFill="1" applyAlignment="1">
      <alignment horizontal="center" vertical="center" wrapText="1" indent="1"/>
    </xf>
    <xf numFmtId="0" fontId="24" fillId="0" borderId="40" xfId="7" applyFont="1" applyFill="1" applyBorder="1" applyAlignment="1">
      <alignment horizontal="center" vertical="center" wrapText="1" indent="1"/>
    </xf>
    <xf numFmtId="0" fontId="30" fillId="0" borderId="0" xfId="7" applyFont="1" applyFill="1" applyAlignment="1">
      <alignment horizontal="left" vertical="center" wrapText="1" indent="1"/>
    </xf>
    <xf numFmtId="0" fontId="24" fillId="0" borderId="0" xfId="7" applyFont="1" applyFill="1" applyAlignment="1">
      <alignment horizontal="left" vertical="center" wrapText="1" indent="1"/>
    </xf>
    <xf numFmtId="0" fontId="41" fillId="0" borderId="37" xfId="14" applyFont="1" applyFill="1" applyBorder="1" applyAlignment="1">
      <alignment horizontal="center" vertical="center"/>
    </xf>
    <xf numFmtId="0" fontId="31" fillId="0" borderId="56" xfId="14" applyFont="1" applyFill="1" applyBorder="1" applyAlignment="1">
      <alignment horizontal="center" vertical="center"/>
    </xf>
    <xf numFmtId="0" fontId="31" fillId="0" borderId="38" xfId="14" applyFont="1" applyFill="1" applyBorder="1" applyAlignment="1">
      <alignment horizontal="center" vertical="center"/>
    </xf>
    <xf numFmtId="0" fontId="41" fillId="7" borderId="46" xfId="7" applyFont="1" applyFill="1" applyBorder="1" applyAlignment="1">
      <alignment horizontal="center" vertical="center" wrapText="1" indent="1"/>
    </xf>
    <xf numFmtId="0" fontId="25" fillId="11" borderId="62" xfId="7" applyFont="1" applyFill="1" applyBorder="1" applyAlignment="1">
      <alignment horizontal="center" vertical="center" wrapText="1"/>
    </xf>
    <xf numFmtId="0" fontId="25" fillId="11" borderId="45" xfId="7" applyFont="1" applyFill="1" applyBorder="1" applyAlignment="1">
      <alignment horizontal="center" vertical="center" wrapText="1"/>
    </xf>
    <xf numFmtId="0" fontId="25" fillId="11" borderId="46" xfId="7" applyFont="1" applyFill="1" applyBorder="1" applyAlignment="1">
      <alignment horizontal="center" vertical="center" wrapText="1"/>
    </xf>
    <xf numFmtId="164" fontId="24" fillId="10" borderId="64" xfId="8" applyFont="1" applyFill="1" applyBorder="1" applyAlignment="1">
      <alignment horizontal="center" vertical="top" wrapText="1" indent="1"/>
    </xf>
    <xf numFmtId="0" fontId="41" fillId="7" borderId="45" xfId="12" applyFont="1" applyBorder="1" applyAlignment="1">
      <alignment horizontal="center" vertical="center" wrapText="1"/>
    </xf>
    <xf numFmtId="0" fontId="41" fillId="7" borderId="46" xfId="12" applyFont="1" applyBorder="1" applyAlignment="1">
      <alignment horizontal="center" vertical="center" wrapText="1"/>
    </xf>
    <xf numFmtId="0" fontId="41" fillId="0" borderId="56" xfId="14" applyFont="1" applyFill="1" applyBorder="1" applyAlignment="1">
      <alignment horizontal="center" vertical="center"/>
    </xf>
    <xf numFmtId="0" fontId="41" fillId="0" borderId="38" xfId="14" applyFont="1" applyFill="1" applyBorder="1" applyAlignment="1">
      <alignment horizontal="center" vertical="center"/>
    </xf>
    <xf numFmtId="0" fontId="24" fillId="7" borderId="0" xfId="7" applyFont="1" applyFill="1" applyAlignment="1">
      <alignment horizontal="left" vertical="center" wrapText="1"/>
    </xf>
    <xf numFmtId="0" fontId="53" fillId="8" borderId="39" xfId="0" applyFont="1" applyFill="1" applyBorder="1" applyAlignment="1">
      <alignment horizontal="center" vertical="top" wrapText="1"/>
    </xf>
    <xf numFmtId="0" fontId="16" fillId="14" borderId="26" xfId="0" applyFont="1" applyFill="1" applyBorder="1" applyAlignment="1"/>
    <xf numFmtId="0" fontId="16" fillId="14" borderId="27" xfId="0" applyFont="1" applyFill="1" applyBorder="1" applyAlignment="1"/>
    <xf numFmtId="0" fontId="16" fillId="14" borderId="32" xfId="0" applyFont="1" applyFill="1" applyBorder="1" applyAlignment="1"/>
    <xf numFmtId="0" fontId="16" fillId="14" borderId="33" xfId="0" applyFont="1" applyFill="1" applyBorder="1" applyAlignment="1"/>
    <xf numFmtId="0" fontId="23" fillId="0" borderId="36" xfId="0" applyFont="1" applyBorder="1" applyAlignment="1">
      <alignment horizontal="center"/>
    </xf>
    <xf numFmtId="0" fontId="22" fillId="0" borderId="36" xfId="0" applyFont="1" applyBorder="1" applyAlignment="1">
      <alignment horizontal="center"/>
    </xf>
    <xf numFmtId="0" fontId="42" fillId="11" borderId="0" xfId="5" applyFont="1" applyFill="1" applyAlignment="1">
      <alignment horizontal="center" vertical="center" wrapText="1"/>
    </xf>
  </cellXfs>
  <cellStyles count="19">
    <cellStyle name="Calculation" xfId="4" builtinId="22" customBuiltin="1"/>
    <cellStyle name="Center aligned" xfId="9" xr:uid="{7E9B1251-CA22-4509-80AB-08FAA7E1A45A}"/>
    <cellStyle name="Comma" xfId="17" builtinId="3"/>
    <cellStyle name="Currency" xfId="6" builtinId="4"/>
    <cellStyle name="Due Date" xfId="10" xr:uid="{48EE23B2-AC1D-4D41-86C5-3C015C78DAAC}"/>
    <cellStyle name="Explanatory Text 2" xfId="11" xr:uid="{4C1B4E15-F2B1-454E-A2D3-2248603FDA76}"/>
    <cellStyle name="Heading 1" xfId="2" builtinId="16" customBuiltin="1"/>
    <cellStyle name="Heading 1 2" xfId="12" xr:uid="{FFD077D7-9151-470C-92BA-554965759D12}"/>
    <cellStyle name="Heading 2" xfId="3" builtinId="17" customBuiltin="1"/>
    <cellStyle name="Heading 2 2" xfId="13" xr:uid="{6E3A7549-53A7-42AA-8DA5-B8FD84913E5F}"/>
    <cellStyle name="Hyperlink" xfId="16" builtinId="8"/>
    <cellStyle name="Normal" xfId="0" builtinId="0" customBuiltin="1"/>
    <cellStyle name="Normal 2" xfId="7" xr:uid="{5DC712D7-5F8D-4A86-852F-6C2F327463DA}"/>
    <cellStyle name="Percent" xfId="18" builtinId="5"/>
    <cellStyle name="Plan Due Date" xfId="15" xr:uid="{8A70A2F5-A487-4987-B5B2-8DEBAEE65B55}"/>
    <cellStyle name="Status Icon Text" xfId="8" xr:uid="{FCBEAB4D-A72F-466A-9D78-4F9B582FB9EA}"/>
    <cellStyle name="Subtitle" xfId="5" xr:uid="{00000000-0005-0000-0000-000004000000}"/>
    <cellStyle name="Title" xfId="1" builtinId="15" customBuiltin="1"/>
    <cellStyle name="Title 2" xfId="14" xr:uid="{FD630C50-1F73-4FE1-9BF5-0ACCF0AA841D}"/>
  </cellStyles>
  <dxfs count="89">
    <dxf>
      <font>
        <color theme="8" tint="0.79998168889431442"/>
      </font>
    </dxf>
    <dxf>
      <font>
        <color theme="7" tint="-0.499984740745262"/>
      </font>
    </dxf>
    <dxf>
      <font>
        <b val="0"/>
        <i val="0"/>
        <strike val="0"/>
        <outline val="0"/>
        <shadow val="0"/>
        <u val="none"/>
        <vertAlign val="baseline"/>
        <sz val="12"/>
        <color theme="0"/>
        <name val="Arial"/>
        <scheme val="minor"/>
      </font>
      <numFmt numFmtId="164" formatCode="&quot;Complete&quot;;&quot;Incomplete or Overdue&quot;;&quot;Pending or Due Tomorrow&quot;"/>
      <fill>
        <patternFill patternType="solid">
          <fgColor indexed="64"/>
          <bgColor rgb="FF1E22AA"/>
        </patternFill>
      </fill>
      <alignment horizontal="left" vertical="top" textRotation="0" wrapText="1" indent="1" justifyLastLine="0" shrinkToFit="0" readingOrder="0"/>
      <border>
        <left style="medium">
          <color theme="0"/>
        </left>
        <right style="medium">
          <color theme="0"/>
        </right>
        <top style="medium">
          <color theme="0"/>
        </top>
        <bottom style="medium">
          <color theme="0"/>
        </bottom>
        <vertical style="medium">
          <color theme="0"/>
        </vertical>
        <horizontal style="medium">
          <color theme="0"/>
        </horizontal>
      </border>
    </dxf>
    <dxf>
      <font>
        <b val="0"/>
        <i val="0"/>
        <strike val="0"/>
        <outline val="0"/>
        <shadow val="0"/>
        <u val="none"/>
        <vertAlign val="baseline"/>
        <sz val="12"/>
        <color theme="0"/>
        <name val="Arial"/>
        <scheme val="minor"/>
      </font>
      <fill>
        <patternFill patternType="solid">
          <fgColor indexed="64"/>
          <bgColor rgb="FF1E22AA"/>
        </patternFill>
      </fill>
      <alignment horizontal="left" vertical="top" textRotation="0" wrapText="1" indent="1" justifyLastLine="0" shrinkToFit="0" readingOrder="0"/>
      <border>
        <left style="medium">
          <color theme="0"/>
        </left>
        <right style="medium">
          <color theme="0"/>
        </right>
        <top style="medium">
          <color theme="0"/>
        </top>
        <bottom style="medium">
          <color theme="0"/>
        </bottom>
        <vertical style="medium">
          <color theme="0"/>
        </vertical>
        <horizontal style="medium">
          <color theme="0"/>
        </horizontal>
      </border>
    </dxf>
    <dxf>
      <font>
        <b val="0"/>
        <i val="0"/>
        <strike val="0"/>
        <outline val="0"/>
        <shadow val="0"/>
        <u val="none"/>
        <vertAlign val="baseline"/>
        <sz val="12"/>
        <color rgb="FF000000"/>
        <name val="Arial"/>
        <scheme val="minor"/>
      </font>
      <numFmt numFmtId="19" formatCode="m/d/yyyy"/>
      <fill>
        <patternFill patternType="solid">
          <fgColor indexed="64"/>
          <bgColor rgb="FFD9E1E2"/>
        </patternFill>
      </fill>
      <alignment vertical="top"/>
      <border>
        <left style="medium">
          <color theme="0"/>
        </left>
        <right style="medium">
          <color theme="0"/>
        </right>
        <top style="medium">
          <color theme="0"/>
        </top>
        <bottom style="medium">
          <color theme="0"/>
        </bottom>
        <vertical style="medium">
          <color theme="0"/>
        </vertical>
        <horizontal style="medium">
          <color theme="0"/>
        </horizontal>
      </border>
    </dxf>
    <dxf>
      <font>
        <strike val="0"/>
        <outline val="0"/>
        <shadow val="0"/>
        <vertAlign val="baseline"/>
        <sz val="12"/>
        <color rgb="FF000000"/>
        <name val="Arial"/>
      </font>
      <numFmt numFmtId="0" formatCode="General"/>
      <fill>
        <patternFill patternType="solid">
          <fgColor indexed="64"/>
          <bgColor rgb="FFD9E1E2"/>
        </patternFill>
      </fill>
      <alignment vertical="top"/>
      <border>
        <left style="medium">
          <color theme="0"/>
        </left>
        <right style="medium">
          <color theme="0"/>
        </right>
        <top style="medium">
          <color theme="0"/>
        </top>
        <bottom style="medium">
          <color theme="0"/>
        </bottom>
        <vertical style="medium">
          <color theme="0"/>
        </vertical>
        <horizontal style="medium">
          <color theme="0"/>
        </horizontal>
      </border>
    </dxf>
    <dxf>
      <font>
        <b val="0"/>
        <i val="0"/>
        <strike val="0"/>
        <outline val="0"/>
        <shadow val="0"/>
        <u val="none"/>
        <vertAlign val="baseline"/>
        <sz val="12"/>
        <color rgb="FF000000"/>
        <name val="Arial"/>
        <scheme val="minor"/>
      </font>
      <numFmt numFmtId="164" formatCode="&quot;Complete&quot;;&quot;Incomplete or Overdue&quot;;&quot;Pending or Due Tomorrow&quot;"/>
      <fill>
        <patternFill patternType="solid">
          <fgColor indexed="64"/>
          <bgColor rgb="FFD9E1E2"/>
        </patternFill>
      </fill>
      <alignment horizontal="right" vertical="top" textRotation="0" wrapText="1" indent="0" justifyLastLine="0" shrinkToFit="0" readingOrder="0"/>
      <border diagonalUp="0" diagonalDown="0">
        <left/>
        <right style="medium">
          <color theme="0"/>
        </right>
        <top style="medium">
          <color theme="0"/>
        </top>
        <bottom style="medium">
          <color theme="0"/>
        </bottom>
        <vertical style="medium">
          <color theme="0"/>
        </vertical>
        <horizontal style="medium">
          <color theme="0"/>
        </horizontal>
      </border>
      <extLst>
        <ext xmlns:xfpb="http://schemas.microsoft.com/office/spreadsheetml/2022/featurepropertybag" uri="{0417FA29-78FA-4A13-93AC-8FF0FAFDF519}">
          <xfpb:DXFComplement i="0"/>
        </ext>
      </extLst>
    </dxf>
    <dxf>
      <border>
        <bottom style="medium">
          <color rgb="FF000000"/>
        </bottom>
      </border>
    </dxf>
    <dxf>
      <font>
        <b val="0"/>
        <i val="0"/>
        <strike val="0"/>
        <outline val="0"/>
        <shadow val="0"/>
        <u val="none"/>
        <vertAlign val="baseline"/>
        <sz val="12"/>
        <color rgb="FF000000"/>
        <name val="Arial"/>
        <scheme val="minor"/>
      </font>
      <alignment vertical="top"/>
    </dxf>
    <dxf>
      <font>
        <strike val="0"/>
        <outline val="0"/>
        <shadow val="0"/>
        <u val="none"/>
        <vertAlign val="baseline"/>
        <sz val="12"/>
        <color rgb="FF000000"/>
        <name val="Arial"/>
        <scheme val="minor"/>
      </font>
      <fill>
        <patternFill patternType="solid">
          <fgColor indexed="64"/>
          <bgColor rgb="FFFFB81C"/>
        </patternFill>
      </fill>
      <alignment horizontal="center"/>
      <border>
        <left style="thin">
          <color rgb="FF000000"/>
        </left>
        <right style="thin">
          <color rgb="FF000000"/>
        </right>
        <top/>
        <bottom/>
        <vertical style="thin">
          <color rgb="FF000000"/>
        </vertical>
        <horizontal style="thin">
          <color rgb="FF000000"/>
        </horizontal>
      </border>
    </dxf>
    <dxf>
      <fill>
        <patternFill>
          <bgColor theme="6" tint="0.79998168889431442"/>
        </patternFill>
      </fill>
    </dxf>
    <dxf>
      <fill>
        <patternFill>
          <bgColor theme="4" tint="0.79998168889431442"/>
        </patternFill>
      </fill>
    </dxf>
    <dxf>
      <fill>
        <patternFill patternType="solid">
          <bgColor theme="7" tint="0.79998168889431442"/>
        </patternFill>
      </fill>
    </dxf>
    <dxf>
      <fill>
        <patternFill>
          <bgColor theme="6" tint="0.79998168889431442"/>
        </patternFill>
      </fill>
    </dxf>
    <dxf>
      <fill>
        <patternFill>
          <bgColor theme="4" tint="0.79998168889431442"/>
        </patternFill>
      </fill>
    </dxf>
    <dxf>
      <fill>
        <patternFill patternType="solid">
          <bgColor theme="7" tint="0.79998168889431442"/>
        </patternFill>
      </fill>
    </dxf>
    <dxf>
      <font>
        <b val="0"/>
        <i val="0"/>
        <strike val="0"/>
        <outline val="0"/>
        <shadow val="0"/>
        <u val="none"/>
        <vertAlign val="baseline"/>
        <sz val="12"/>
        <color theme="0"/>
        <name val="Arial"/>
        <scheme val="minor"/>
      </font>
      <numFmt numFmtId="164" formatCode="&quot;Complete&quot;;&quot;Incomplete or Overdue&quot;;&quot;Pending or Due Tomorrow&quot;"/>
      <fill>
        <patternFill patternType="solid">
          <fgColor indexed="64"/>
          <bgColor rgb="FF1E22AA"/>
        </patternFill>
      </fill>
      <alignment horizontal="left" vertical="top" textRotation="0" wrapText="1" indent="1" justifyLastLine="0" shrinkToFit="0" readingOrder="0"/>
      <border>
        <left style="medium">
          <color theme="0"/>
        </left>
        <right style="medium">
          <color theme="0"/>
        </right>
        <top style="medium">
          <color theme="0"/>
        </top>
        <bottom style="medium">
          <color theme="0"/>
        </bottom>
        <vertical style="medium">
          <color theme="0"/>
        </vertical>
        <horizontal style="medium">
          <color theme="0"/>
        </horizontal>
      </border>
    </dxf>
    <dxf>
      <font>
        <b val="0"/>
        <i val="0"/>
        <strike val="0"/>
        <outline val="0"/>
        <shadow val="0"/>
        <u val="none"/>
        <vertAlign val="baseline"/>
        <sz val="12"/>
        <color theme="0"/>
        <name val="Arial"/>
        <scheme val="minor"/>
      </font>
      <fill>
        <patternFill patternType="solid">
          <fgColor indexed="64"/>
          <bgColor rgb="FF1E22AA"/>
        </patternFill>
      </fill>
      <alignment horizontal="left" vertical="top" textRotation="0" wrapText="1" indent="1" justifyLastLine="0" shrinkToFit="0" readingOrder="0"/>
      <border>
        <left style="medium">
          <color theme="0"/>
        </left>
        <right style="medium">
          <color theme="0"/>
        </right>
        <top style="medium">
          <color theme="0"/>
        </top>
        <bottom style="medium">
          <color theme="0"/>
        </bottom>
        <vertical style="medium">
          <color theme="0"/>
        </vertical>
        <horizontal style="medium">
          <color theme="0"/>
        </horizontal>
      </border>
    </dxf>
    <dxf>
      <font>
        <b val="0"/>
        <i val="0"/>
        <strike val="0"/>
        <outline val="0"/>
        <shadow val="0"/>
        <u val="none"/>
        <vertAlign val="baseline"/>
        <sz val="12"/>
        <color rgb="FF000000"/>
        <name val="Arial"/>
        <scheme val="minor"/>
      </font>
      <numFmt numFmtId="19" formatCode="m/d/yyyy"/>
      <fill>
        <patternFill patternType="solid">
          <fgColor indexed="64"/>
          <bgColor rgb="FFD9E1E2"/>
        </patternFill>
      </fill>
      <alignment vertical="top"/>
      <border>
        <left style="medium">
          <color theme="0"/>
        </left>
        <right style="medium">
          <color theme="0"/>
        </right>
        <top style="medium">
          <color theme="0"/>
        </top>
        <bottom style="medium">
          <color theme="0"/>
        </bottom>
        <vertical style="medium">
          <color theme="0"/>
        </vertical>
        <horizontal style="medium">
          <color theme="0"/>
        </horizontal>
      </border>
    </dxf>
    <dxf>
      <font>
        <strike val="0"/>
        <outline val="0"/>
        <shadow val="0"/>
        <vertAlign val="baseline"/>
        <sz val="12"/>
        <color rgb="FF000000"/>
        <name val="Arial"/>
      </font>
      <numFmt numFmtId="0" formatCode="General"/>
      <fill>
        <patternFill patternType="solid">
          <fgColor indexed="64"/>
          <bgColor rgb="FFD9E1E2"/>
        </patternFill>
      </fill>
      <alignment vertical="top"/>
      <border>
        <left style="medium">
          <color theme="0"/>
        </left>
        <right style="medium">
          <color theme="0"/>
        </right>
        <top style="medium">
          <color theme="0"/>
        </top>
        <bottom style="medium">
          <color theme="0"/>
        </bottom>
        <vertical style="medium">
          <color theme="0"/>
        </vertical>
        <horizontal style="medium">
          <color theme="0"/>
        </horizontal>
      </border>
    </dxf>
    <dxf>
      <font>
        <b val="0"/>
        <i val="0"/>
        <strike val="0"/>
        <outline val="0"/>
        <shadow val="0"/>
        <u val="none"/>
        <vertAlign val="baseline"/>
        <sz val="12"/>
        <color rgb="FF000000"/>
        <name val="Arial"/>
        <scheme val="minor"/>
      </font>
      <numFmt numFmtId="164" formatCode="&quot;Complete&quot;;&quot;Incomplete or Overdue&quot;;&quot;Pending or Due Tomorrow&quot;"/>
      <fill>
        <patternFill patternType="solid">
          <fgColor indexed="64"/>
          <bgColor rgb="FFD9E1E2"/>
        </patternFill>
      </fill>
      <alignment horizontal="right" vertical="top" textRotation="0" wrapText="1" indent="0" justifyLastLine="0" shrinkToFit="0" readingOrder="0"/>
      <border diagonalUp="0" diagonalDown="0">
        <left/>
        <right style="medium">
          <color theme="0"/>
        </right>
        <top style="medium">
          <color theme="0"/>
        </top>
        <bottom style="medium">
          <color theme="0"/>
        </bottom>
        <vertical style="medium">
          <color theme="0"/>
        </vertical>
        <horizontal style="medium">
          <color theme="0"/>
        </horizontal>
      </border>
      <extLst>
        <ext xmlns:xfpb="http://schemas.microsoft.com/office/spreadsheetml/2022/featurepropertybag" uri="{0417FA29-78FA-4A13-93AC-8FF0FAFDF519}">
          <xfpb:DXFComplement i="0"/>
        </ext>
      </extLst>
    </dxf>
    <dxf>
      <border>
        <bottom style="medium">
          <color rgb="FF000000"/>
        </bottom>
      </border>
    </dxf>
    <dxf>
      <font>
        <b val="0"/>
        <i val="0"/>
        <strike val="0"/>
        <outline val="0"/>
        <shadow val="0"/>
        <u val="none"/>
        <vertAlign val="baseline"/>
        <sz val="12"/>
        <color rgb="FF000000"/>
        <name val="Arial"/>
        <scheme val="minor"/>
      </font>
      <alignment vertical="top"/>
    </dxf>
    <dxf>
      <font>
        <strike val="0"/>
        <outline val="0"/>
        <shadow val="0"/>
        <u val="none"/>
        <vertAlign val="baseline"/>
        <sz val="12"/>
        <color rgb="FF000000"/>
        <name val="Arial"/>
        <scheme val="minor"/>
      </font>
      <fill>
        <patternFill patternType="solid">
          <fgColor indexed="64"/>
          <bgColor rgb="FFFFB81C"/>
        </patternFill>
      </fill>
      <alignment horizontal="center"/>
      <border>
        <left style="thin">
          <color rgb="FF000000"/>
        </left>
        <right style="thin">
          <color rgb="FF000000"/>
        </right>
        <top/>
        <bottom/>
        <vertical style="thin">
          <color rgb="FF000000"/>
        </vertical>
        <horizontal style="thin">
          <color rgb="FF000000"/>
        </horizontal>
      </border>
    </dxf>
    <dxf>
      <fill>
        <patternFill>
          <bgColor theme="6" tint="0.79998168889431442"/>
        </patternFill>
      </fill>
    </dxf>
    <dxf>
      <fill>
        <patternFill>
          <bgColor theme="4" tint="0.79998168889431442"/>
        </patternFill>
      </fill>
    </dxf>
    <dxf>
      <fill>
        <patternFill patternType="solid">
          <bgColor theme="7" tint="0.79998168889431442"/>
        </patternFill>
      </fill>
    </dxf>
    <dxf>
      <fill>
        <patternFill>
          <bgColor theme="6" tint="0.79998168889431442"/>
        </patternFill>
      </fill>
    </dxf>
    <dxf>
      <fill>
        <patternFill>
          <bgColor theme="4" tint="0.79998168889431442"/>
        </patternFill>
      </fill>
    </dxf>
    <dxf>
      <fill>
        <patternFill patternType="solid">
          <bgColor theme="7" tint="0.79998168889431442"/>
        </patternFill>
      </fill>
    </dxf>
    <dxf>
      <font>
        <b val="0"/>
        <i val="0"/>
        <strike val="0"/>
        <outline val="0"/>
        <shadow val="0"/>
        <u val="none"/>
        <vertAlign val="baseline"/>
        <sz val="12"/>
        <color theme="0"/>
        <name val="Arial"/>
        <scheme val="minor"/>
      </font>
      <numFmt numFmtId="164" formatCode="&quot;Complete&quot;;&quot;Incomplete or Overdue&quot;;&quot;Pending or Due Tomorrow&quot;"/>
      <fill>
        <patternFill patternType="solid">
          <fgColor indexed="64"/>
          <bgColor rgb="FF1E22AA"/>
        </patternFill>
      </fill>
      <alignment horizontal="left" vertical="top" textRotation="0" wrapText="1" indent="1" justifyLastLine="0" shrinkToFit="0" readingOrder="0"/>
      <border>
        <left style="medium">
          <color theme="0"/>
        </left>
        <right style="medium">
          <color theme="0"/>
        </right>
        <top style="medium">
          <color theme="0"/>
        </top>
        <bottom style="medium">
          <color theme="0"/>
        </bottom>
        <vertical style="medium">
          <color theme="0"/>
        </vertical>
        <horizontal style="medium">
          <color theme="0"/>
        </horizontal>
      </border>
    </dxf>
    <dxf>
      <font>
        <b val="0"/>
        <i val="0"/>
        <strike val="0"/>
        <outline val="0"/>
        <shadow val="0"/>
        <u val="none"/>
        <vertAlign val="baseline"/>
        <sz val="12"/>
        <color theme="0"/>
        <name val="Arial"/>
        <scheme val="minor"/>
      </font>
      <fill>
        <patternFill patternType="solid">
          <fgColor indexed="64"/>
          <bgColor rgb="FF1E22AA"/>
        </patternFill>
      </fill>
      <alignment horizontal="left" vertical="top" textRotation="0" wrapText="1" indent="1" justifyLastLine="0" shrinkToFit="0" readingOrder="0"/>
      <border>
        <left style="medium">
          <color theme="0"/>
        </left>
        <right style="medium">
          <color theme="0"/>
        </right>
        <top style="medium">
          <color theme="0"/>
        </top>
        <bottom style="medium">
          <color theme="0"/>
        </bottom>
        <vertical style="medium">
          <color theme="0"/>
        </vertical>
        <horizontal style="medium">
          <color theme="0"/>
        </horizontal>
      </border>
    </dxf>
    <dxf>
      <font>
        <b val="0"/>
        <i val="0"/>
        <strike val="0"/>
        <outline val="0"/>
        <shadow val="0"/>
        <u val="none"/>
        <vertAlign val="baseline"/>
        <sz val="12"/>
        <color rgb="FF000000"/>
        <name val="Arial"/>
        <scheme val="minor"/>
      </font>
      <numFmt numFmtId="19" formatCode="m/d/yyyy"/>
      <fill>
        <patternFill patternType="solid">
          <fgColor indexed="64"/>
          <bgColor rgb="FFD9E1E2"/>
        </patternFill>
      </fill>
      <alignment vertical="top"/>
      <border>
        <left style="medium">
          <color theme="0"/>
        </left>
        <right style="medium">
          <color theme="0"/>
        </right>
        <top style="medium">
          <color theme="0"/>
        </top>
        <bottom style="medium">
          <color theme="0"/>
        </bottom>
        <vertical style="medium">
          <color theme="0"/>
        </vertical>
        <horizontal style="medium">
          <color theme="0"/>
        </horizontal>
      </border>
    </dxf>
    <dxf>
      <font>
        <strike val="0"/>
        <outline val="0"/>
        <shadow val="0"/>
        <vertAlign val="baseline"/>
        <sz val="12"/>
        <color rgb="FF000000"/>
        <name val="Arial"/>
      </font>
      <numFmt numFmtId="0" formatCode="General"/>
      <fill>
        <patternFill patternType="solid">
          <fgColor indexed="64"/>
          <bgColor rgb="FFD9E1E2"/>
        </patternFill>
      </fill>
      <alignment vertical="top"/>
      <border>
        <left style="medium">
          <color theme="0"/>
        </left>
        <right style="medium">
          <color theme="0"/>
        </right>
        <top style="medium">
          <color theme="0"/>
        </top>
        <bottom style="medium">
          <color theme="0"/>
        </bottom>
        <vertical style="medium">
          <color theme="0"/>
        </vertical>
        <horizontal style="medium">
          <color theme="0"/>
        </horizontal>
      </border>
    </dxf>
    <dxf>
      <font>
        <b val="0"/>
        <i val="0"/>
        <strike val="0"/>
        <outline val="0"/>
        <shadow val="0"/>
        <u val="none"/>
        <vertAlign val="baseline"/>
        <sz val="12"/>
        <color rgb="FF000000"/>
        <name val="Arial"/>
        <scheme val="minor"/>
      </font>
      <numFmt numFmtId="164" formatCode="&quot;Complete&quot;;&quot;Incomplete or Overdue&quot;;&quot;Pending or Due Tomorrow&quot;"/>
      <fill>
        <patternFill patternType="solid">
          <fgColor indexed="64"/>
          <bgColor rgb="FFD9E1E2"/>
        </patternFill>
      </fill>
      <alignment horizontal="right" vertical="top" textRotation="0" wrapText="1" indent="0" justifyLastLine="0" shrinkToFit="0" readingOrder="0"/>
      <border diagonalUp="0" diagonalDown="0">
        <left/>
        <right style="medium">
          <color theme="0"/>
        </right>
        <top style="medium">
          <color theme="0"/>
        </top>
        <bottom style="medium">
          <color theme="0"/>
        </bottom>
        <vertical style="medium">
          <color theme="0"/>
        </vertical>
        <horizontal style="medium">
          <color theme="0"/>
        </horizontal>
      </border>
      <extLst>
        <ext xmlns:xfpb="http://schemas.microsoft.com/office/spreadsheetml/2022/featurepropertybag" uri="{0417FA29-78FA-4A13-93AC-8FF0FAFDF519}">
          <xfpb:DXFComplement i="0"/>
        </ext>
      </extLst>
    </dxf>
    <dxf>
      <border>
        <bottom style="medium">
          <color rgb="FF000000"/>
        </bottom>
      </border>
    </dxf>
    <dxf>
      <font>
        <b val="0"/>
        <i val="0"/>
        <strike val="0"/>
        <outline val="0"/>
        <shadow val="0"/>
        <u val="none"/>
        <vertAlign val="baseline"/>
        <sz val="12"/>
        <color rgb="FF000000"/>
        <name val="Arial"/>
        <scheme val="minor"/>
      </font>
      <alignment vertical="top"/>
    </dxf>
    <dxf>
      <font>
        <strike val="0"/>
        <outline val="0"/>
        <shadow val="0"/>
        <u val="none"/>
        <vertAlign val="baseline"/>
        <sz val="12"/>
        <color rgb="FF000000"/>
        <name val="Arial"/>
        <scheme val="minor"/>
      </font>
      <fill>
        <patternFill patternType="solid">
          <fgColor indexed="64"/>
          <bgColor rgb="FFFFB81C"/>
        </patternFill>
      </fill>
      <alignment horizontal="center"/>
      <border>
        <left style="thin">
          <color rgb="FF000000"/>
        </left>
        <right style="thin">
          <color rgb="FF000000"/>
        </right>
        <top/>
        <bottom/>
        <vertical style="thin">
          <color rgb="FF000000"/>
        </vertical>
        <horizontal style="thin">
          <color rgb="FF000000"/>
        </horizontal>
      </border>
    </dxf>
    <dxf>
      <fill>
        <patternFill>
          <bgColor theme="6" tint="0.79998168889431442"/>
        </patternFill>
      </fill>
    </dxf>
    <dxf>
      <fill>
        <patternFill>
          <bgColor theme="4" tint="0.79998168889431442"/>
        </patternFill>
      </fill>
    </dxf>
    <dxf>
      <fill>
        <patternFill patternType="solid">
          <bgColor theme="7" tint="0.79998168889431442"/>
        </patternFill>
      </fill>
    </dxf>
    <dxf>
      <fill>
        <patternFill>
          <bgColor theme="6" tint="0.79998168889431442"/>
        </patternFill>
      </fill>
    </dxf>
    <dxf>
      <fill>
        <patternFill>
          <bgColor theme="4" tint="0.79998168889431442"/>
        </patternFill>
      </fill>
    </dxf>
    <dxf>
      <fill>
        <patternFill patternType="solid">
          <bgColor theme="7" tint="0.79998168889431442"/>
        </patternFill>
      </fill>
    </dxf>
    <dxf>
      <font>
        <b val="0"/>
        <i val="0"/>
        <strike val="0"/>
        <outline val="0"/>
        <shadow val="0"/>
        <u val="none"/>
        <vertAlign val="baseline"/>
        <sz val="12"/>
        <color theme="0"/>
        <name val="Arial"/>
        <scheme val="minor"/>
      </font>
      <numFmt numFmtId="164" formatCode="&quot;Complete&quot;;&quot;Incomplete or Overdue&quot;;&quot;Pending or Due Tomorrow&quot;"/>
      <fill>
        <patternFill patternType="solid">
          <fgColor indexed="64"/>
          <bgColor rgb="FF1E22AA"/>
        </patternFill>
      </fill>
      <alignment horizontal="left" vertical="top" textRotation="0" wrapText="1" indent="1" justifyLastLine="0" shrinkToFit="0" readingOrder="0"/>
      <border>
        <left style="medium">
          <color theme="0"/>
        </left>
        <right style="medium">
          <color theme="0"/>
        </right>
        <top style="medium">
          <color theme="0"/>
        </top>
        <bottom style="medium">
          <color theme="0"/>
        </bottom>
        <vertical style="medium">
          <color theme="0"/>
        </vertical>
        <horizontal style="medium">
          <color theme="0"/>
        </horizontal>
      </border>
    </dxf>
    <dxf>
      <font>
        <b val="0"/>
        <i val="0"/>
        <strike val="0"/>
        <outline val="0"/>
        <shadow val="0"/>
        <u val="none"/>
        <vertAlign val="baseline"/>
        <sz val="12"/>
        <color theme="0"/>
        <name val="Arial"/>
        <scheme val="minor"/>
      </font>
      <fill>
        <patternFill patternType="solid">
          <fgColor indexed="64"/>
          <bgColor rgb="FF1E22AA"/>
        </patternFill>
      </fill>
      <alignment horizontal="left" vertical="top" textRotation="0" wrapText="1" indent="1" justifyLastLine="0" shrinkToFit="0" readingOrder="0"/>
      <border>
        <left style="medium">
          <color theme="0"/>
        </left>
        <right style="medium">
          <color theme="0"/>
        </right>
        <top style="medium">
          <color theme="0"/>
        </top>
        <bottom style="medium">
          <color theme="0"/>
        </bottom>
        <vertical style="medium">
          <color theme="0"/>
        </vertical>
        <horizontal style="medium">
          <color theme="0"/>
        </horizontal>
      </border>
    </dxf>
    <dxf>
      <font>
        <b val="0"/>
        <i val="0"/>
        <strike val="0"/>
        <outline val="0"/>
        <shadow val="0"/>
        <u val="none"/>
        <vertAlign val="baseline"/>
        <sz val="12"/>
        <color rgb="FF000000"/>
        <name val="Arial"/>
        <scheme val="minor"/>
      </font>
      <numFmt numFmtId="19" formatCode="m/d/yyyy"/>
      <fill>
        <patternFill patternType="solid">
          <fgColor indexed="64"/>
          <bgColor rgb="FFD9E1E2"/>
        </patternFill>
      </fill>
      <alignment vertical="top"/>
      <border>
        <left style="medium">
          <color theme="0"/>
        </left>
        <right style="medium">
          <color theme="0"/>
        </right>
        <top style="medium">
          <color theme="0"/>
        </top>
        <bottom style="medium">
          <color theme="0"/>
        </bottom>
        <vertical style="medium">
          <color theme="0"/>
        </vertical>
        <horizontal style="medium">
          <color theme="0"/>
        </horizontal>
      </border>
    </dxf>
    <dxf>
      <font>
        <strike val="0"/>
        <outline val="0"/>
        <shadow val="0"/>
        <vertAlign val="baseline"/>
        <sz val="12"/>
        <color rgb="FF000000"/>
        <name val="Arial"/>
      </font>
      <numFmt numFmtId="0" formatCode="General"/>
      <fill>
        <patternFill patternType="solid">
          <fgColor indexed="64"/>
          <bgColor rgb="FFD9E1E2"/>
        </patternFill>
      </fill>
      <alignment vertical="top"/>
      <border>
        <left style="medium">
          <color theme="0"/>
        </left>
        <right style="medium">
          <color theme="0"/>
        </right>
        <top style="medium">
          <color theme="0"/>
        </top>
        <bottom style="medium">
          <color theme="0"/>
        </bottom>
        <vertical style="medium">
          <color theme="0"/>
        </vertical>
        <horizontal style="medium">
          <color theme="0"/>
        </horizontal>
      </border>
    </dxf>
    <dxf>
      <font>
        <b val="0"/>
        <i val="0"/>
        <strike val="0"/>
        <outline val="0"/>
        <shadow val="0"/>
        <u val="none"/>
        <vertAlign val="baseline"/>
        <sz val="12"/>
        <color rgb="FF000000"/>
        <name val="Arial"/>
        <scheme val="minor"/>
      </font>
      <numFmt numFmtId="164" formatCode="&quot;Complete&quot;;&quot;Incomplete or Overdue&quot;;&quot;Pending or Due Tomorrow&quot;"/>
      <fill>
        <patternFill patternType="solid">
          <fgColor indexed="64"/>
          <bgColor rgb="FFD9E1E2"/>
        </patternFill>
      </fill>
      <alignment horizontal="right" vertical="top" textRotation="0" wrapText="1" indent="0" justifyLastLine="0" shrinkToFit="0" readingOrder="0"/>
      <border diagonalUp="0" diagonalDown="0">
        <left/>
        <right style="medium">
          <color theme="0"/>
        </right>
        <top style="medium">
          <color theme="0"/>
        </top>
        <bottom style="medium">
          <color theme="0"/>
        </bottom>
        <vertical style="medium">
          <color theme="0"/>
        </vertical>
        <horizontal style="medium">
          <color theme="0"/>
        </horizontal>
      </border>
      <extLst>
        <ext xmlns:xfpb="http://schemas.microsoft.com/office/spreadsheetml/2022/featurepropertybag" uri="{0417FA29-78FA-4A13-93AC-8FF0FAFDF519}">
          <xfpb:DXFComplement i="0"/>
        </ext>
      </extLst>
    </dxf>
    <dxf>
      <border>
        <bottom style="medium">
          <color rgb="FF000000"/>
        </bottom>
      </border>
    </dxf>
    <dxf>
      <font>
        <b val="0"/>
        <i val="0"/>
        <strike val="0"/>
        <outline val="0"/>
        <shadow val="0"/>
        <u val="none"/>
        <vertAlign val="baseline"/>
        <sz val="12"/>
        <color rgb="FF000000"/>
        <name val="Arial"/>
        <scheme val="minor"/>
      </font>
      <alignment vertical="top"/>
    </dxf>
    <dxf>
      <font>
        <strike val="0"/>
        <outline val="0"/>
        <shadow val="0"/>
        <u val="none"/>
        <vertAlign val="baseline"/>
        <sz val="12"/>
        <color rgb="FF000000"/>
        <name val="Arial"/>
        <scheme val="minor"/>
      </font>
      <fill>
        <patternFill patternType="solid">
          <fgColor indexed="64"/>
          <bgColor rgb="FFFFB81C"/>
        </patternFill>
      </fill>
      <alignment horizontal="center"/>
      <border>
        <left style="thin">
          <color rgb="FF000000"/>
        </left>
        <right style="thin">
          <color rgb="FF000000"/>
        </right>
        <top/>
        <bottom/>
        <vertical style="thin">
          <color rgb="FF000000"/>
        </vertical>
        <horizontal style="thin">
          <color rgb="FF000000"/>
        </horizontal>
      </border>
    </dxf>
    <dxf>
      <fill>
        <patternFill>
          <bgColor theme="6" tint="0.79998168889431442"/>
        </patternFill>
      </fill>
    </dxf>
    <dxf>
      <fill>
        <patternFill>
          <bgColor theme="4" tint="0.79998168889431442"/>
        </patternFill>
      </fill>
    </dxf>
    <dxf>
      <fill>
        <patternFill patternType="solid">
          <bgColor theme="7" tint="0.79998168889431442"/>
        </patternFill>
      </fill>
    </dxf>
    <dxf>
      <fill>
        <patternFill>
          <bgColor theme="6" tint="0.79998168889431442"/>
        </patternFill>
      </fill>
    </dxf>
    <dxf>
      <fill>
        <patternFill>
          <bgColor theme="4" tint="0.79998168889431442"/>
        </patternFill>
      </fill>
    </dxf>
    <dxf>
      <fill>
        <patternFill patternType="solid">
          <bgColor theme="7" tint="0.79998168889431442"/>
        </patternFill>
      </fill>
    </dxf>
    <dxf>
      <font>
        <b val="0"/>
        <i val="0"/>
        <strike val="0"/>
        <outline val="0"/>
        <shadow val="0"/>
        <u val="none"/>
        <vertAlign val="baseline"/>
        <sz val="12"/>
        <color theme="0"/>
        <name val="Arial"/>
        <scheme val="minor"/>
      </font>
      <numFmt numFmtId="164" formatCode="&quot;Complete&quot;;&quot;Incomplete or Overdue&quot;;&quot;Pending or Due Tomorrow&quot;"/>
      <fill>
        <patternFill patternType="solid">
          <fgColor indexed="64"/>
          <bgColor rgb="FF1E22AA"/>
        </patternFill>
      </fill>
      <alignment horizontal="left" vertical="top" textRotation="0" wrapText="1" indent="1" justifyLastLine="0" shrinkToFit="0" readingOrder="0"/>
      <border>
        <left style="medium">
          <color theme="0"/>
        </left>
        <right style="medium">
          <color theme="0"/>
        </right>
        <top style="medium">
          <color theme="0"/>
        </top>
        <bottom style="medium">
          <color theme="0"/>
        </bottom>
        <vertical style="medium">
          <color theme="0"/>
        </vertical>
        <horizontal style="medium">
          <color theme="0"/>
        </horizontal>
      </border>
    </dxf>
    <dxf>
      <font>
        <b val="0"/>
        <i val="0"/>
        <strike val="0"/>
        <outline val="0"/>
        <shadow val="0"/>
        <u val="none"/>
        <vertAlign val="baseline"/>
        <sz val="12"/>
        <color theme="0"/>
        <name val="Arial"/>
        <scheme val="minor"/>
      </font>
      <fill>
        <patternFill patternType="solid">
          <fgColor indexed="64"/>
          <bgColor rgb="FF1E22AA"/>
        </patternFill>
      </fill>
      <alignment horizontal="left" vertical="top" textRotation="0" wrapText="1" indent="1" justifyLastLine="0" shrinkToFit="0" readingOrder="0"/>
      <border>
        <left style="medium">
          <color theme="0"/>
        </left>
        <right style="medium">
          <color theme="0"/>
        </right>
        <top style="medium">
          <color theme="0"/>
        </top>
        <bottom style="medium">
          <color theme="0"/>
        </bottom>
        <vertical style="medium">
          <color theme="0"/>
        </vertical>
        <horizontal style="medium">
          <color theme="0"/>
        </horizontal>
      </border>
    </dxf>
    <dxf>
      <font>
        <b val="0"/>
        <i val="0"/>
        <strike val="0"/>
        <outline val="0"/>
        <shadow val="0"/>
        <u val="none"/>
        <vertAlign val="baseline"/>
        <sz val="12"/>
        <color rgb="FF000000"/>
        <name val="Arial"/>
        <scheme val="minor"/>
      </font>
      <numFmt numFmtId="19" formatCode="m/d/yyyy"/>
      <fill>
        <patternFill patternType="solid">
          <fgColor indexed="64"/>
          <bgColor rgb="FFD9E1E2"/>
        </patternFill>
      </fill>
      <alignment vertical="top"/>
      <border>
        <left style="medium">
          <color theme="0"/>
        </left>
        <right style="medium">
          <color theme="0"/>
        </right>
        <top style="medium">
          <color theme="0"/>
        </top>
        <bottom style="medium">
          <color theme="0"/>
        </bottom>
        <vertical style="medium">
          <color theme="0"/>
        </vertical>
        <horizontal style="medium">
          <color theme="0"/>
        </horizontal>
      </border>
    </dxf>
    <dxf>
      <font>
        <strike val="0"/>
        <outline val="0"/>
        <shadow val="0"/>
        <vertAlign val="baseline"/>
        <sz val="12"/>
        <color rgb="FF000000"/>
        <name val="Arial"/>
      </font>
      <numFmt numFmtId="0" formatCode="General"/>
      <fill>
        <patternFill patternType="solid">
          <fgColor indexed="64"/>
          <bgColor rgb="FFD9E1E2"/>
        </patternFill>
      </fill>
      <alignment vertical="top"/>
      <border>
        <left style="medium">
          <color theme="0"/>
        </left>
        <right style="medium">
          <color theme="0"/>
        </right>
        <top style="medium">
          <color theme="0"/>
        </top>
        <bottom style="medium">
          <color theme="0"/>
        </bottom>
        <vertical style="medium">
          <color theme="0"/>
        </vertical>
        <horizontal style="medium">
          <color theme="0"/>
        </horizontal>
      </border>
    </dxf>
    <dxf>
      <font>
        <b val="0"/>
        <i val="0"/>
        <strike val="0"/>
        <outline val="0"/>
        <shadow val="0"/>
        <u val="none"/>
        <vertAlign val="baseline"/>
        <sz val="12"/>
        <color rgb="FF000000"/>
        <name val="Arial"/>
        <scheme val="minor"/>
      </font>
      <numFmt numFmtId="164" formatCode="&quot;Complete&quot;;&quot;Incomplete or Overdue&quot;;&quot;Pending or Due Tomorrow&quot;"/>
      <fill>
        <patternFill patternType="solid">
          <fgColor indexed="64"/>
          <bgColor rgb="FFD9E1E2"/>
        </patternFill>
      </fill>
      <alignment horizontal="right" vertical="top" textRotation="0" wrapText="1" indent="0" justifyLastLine="0" shrinkToFit="0" readingOrder="0"/>
      <border diagonalUp="0" diagonalDown="0">
        <left/>
        <right style="medium">
          <color theme="0"/>
        </right>
        <top style="medium">
          <color theme="0"/>
        </top>
        <bottom style="medium">
          <color theme="0"/>
        </bottom>
        <vertical style="medium">
          <color theme="0"/>
        </vertical>
        <horizontal style="medium">
          <color theme="0"/>
        </horizontal>
      </border>
      <extLst>
        <ext xmlns:xfpb="http://schemas.microsoft.com/office/spreadsheetml/2022/featurepropertybag" uri="{0417FA29-78FA-4A13-93AC-8FF0FAFDF519}">
          <xfpb:DXFComplement i="0"/>
        </ext>
      </extLst>
    </dxf>
    <dxf>
      <border>
        <bottom style="medium">
          <color rgb="FF000000"/>
        </bottom>
      </border>
    </dxf>
    <dxf>
      <font>
        <b val="0"/>
        <i val="0"/>
        <strike val="0"/>
        <outline val="0"/>
        <shadow val="0"/>
        <u val="none"/>
        <vertAlign val="baseline"/>
        <sz val="12"/>
        <color rgb="FF000000"/>
        <name val="Arial"/>
        <scheme val="minor"/>
      </font>
      <alignment vertical="top"/>
    </dxf>
    <dxf>
      <font>
        <strike val="0"/>
        <outline val="0"/>
        <shadow val="0"/>
        <u val="none"/>
        <vertAlign val="baseline"/>
        <sz val="12"/>
        <color rgb="FF000000"/>
        <name val="Arial"/>
        <scheme val="minor"/>
      </font>
      <fill>
        <patternFill patternType="solid">
          <fgColor indexed="64"/>
          <bgColor rgb="FFFFB81C"/>
        </patternFill>
      </fill>
      <alignment horizontal="center"/>
      <border>
        <left style="thin">
          <color rgb="FF000000"/>
        </left>
        <right style="thin">
          <color rgb="FF000000"/>
        </right>
        <top/>
        <bottom/>
        <vertical style="thin">
          <color rgb="FF000000"/>
        </vertical>
        <horizontal style="thin">
          <color rgb="FF000000"/>
        </horizontal>
      </border>
    </dxf>
    <dxf>
      <fill>
        <patternFill>
          <bgColor theme="6" tint="0.79998168889431442"/>
        </patternFill>
      </fill>
    </dxf>
    <dxf>
      <fill>
        <patternFill>
          <bgColor theme="4" tint="0.79998168889431442"/>
        </patternFill>
      </fill>
    </dxf>
    <dxf>
      <fill>
        <patternFill patternType="solid">
          <bgColor theme="7" tint="0.79998168889431442"/>
        </patternFill>
      </fill>
    </dxf>
    <dxf>
      <fill>
        <patternFill>
          <bgColor theme="6" tint="0.79998168889431442"/>
        </patternFill>
      </fill>
    </dxf>
    <dxf>
      <fill>
        <patternFill>
          <bgColor theme="4" tint="0.79998168889431442"/>
        </patternFill>
      </fill>
    </dxf>
    <dxf>
      <fill>
        <patternFill patternType="solid">
          <bgColor theme="7" tint="0.79998168889431442"/>
        </patternFill>
      </fill>
    </dxf>
    <dxf>
      <font>
        <b val="0"/>
        <i val="0"/>
        <strike val="0"/>
        <outline val="0"/>
        <shadow val="0"/>
        <u val="none"/>
        <vertAlign val="baseline"/>
        <sz val="12"/>
        <color theme="0"/>
        <name val="Arial"/>
        <scheme val="minor"/>
      </font>
      <numFmt numFmtId="164" formatCode="&quot;Complete&quot;;&quot;Incomplete or Overdue&quot;;&quot;Pending or Due Tomorrow&quot;"/>
      <fill>
        <patternFill patternType="solid">
          <fgColor indexed="64"/>
          <bgColor rgb="FF1E22AA"/>
        </patternFill>
      </fill>
      <alignment horizontal="left" vertical="top" textRotation="0" wrapText="1" indent="1" justifyLastLine="0" shrinkToFit="0" readingOrder="0"/>
      <border>
        <left style="medium">
          <color theme="0"/>
        </left>
        <right style="medium">
          <color theme="0"/>
        </right>
        <top style="medium">
          <color theme="0"/>
        </top>
        <bottom style="medium">
          <color theme="0"/>
        </bottom>
        <vertical style="medium">
          <color theme="0"/>
        </vertical>
        <horizontal style="medium">
          <color theme="0"/>
        </horizontal>
      </border>
    </dxf>
    <dxf>
      <font>
        <b val="0"/>
        <i val="0"/>
        <strike val="0"/>
        <outline val="0"/>
        <shadow val="0"/>
        <u val="none"/>
        <vertAlign val="baseline"/>
        <sz val="12"/>
        <color theme="0"/>
        <name val="Arial"/>
        <scheme val="minor"/>
      </font>
      <fill>
        <patternFill patternType="solid">
          <fgColor indexed="64"/>
          <bgColor rgb="FF1E22AA"/>
        </patternFill>
      </fill>
      <alignment horizontal="left" vertical="top" textRotation="0" wrapText="1" indent="1" justifyLastLine="0" shrinkToFit="0" readingOrder="0"/>
      <border>
        <left style="medium">
          <color theme="0"/>
        </left>
        <right style="medium">
          <color theme="0"/>
        </right>
        <top style="medium">
          <color theme="0"/>
        </top>
        <bottom style="medium">
          <color theme="0"/>
        </bottom>
        <vertical style="medium">
          <color theme="0"/>
        </vertical>
        <horizontal style="medium">
          <color theme="0"/>
        </horizontal>
      </border>
    </dxf>
    <dxf>
      <font>
        <b val="0"/>
        <i val="0"/>
        <strike val="0"/>
        <outline val="0"/>
        <shadow val="0"/>
        <u val="none"/>
        <vertAlign val="baseline"/>
        <sz val="12"/>
        <color rgb="FF000000"/>
        <name val="Arial"/>
        <scheme val="minor"/>
      </font>
      <numFmt numFmtId="19" formatCode="m/d/yyyy"/>
      <fill>
        <patternFill patternType="solid">
          <fgColor indexed="64"/>
          <bgColor rgb="FFD9E1E2"/>
        </patternFill>
      </fill>
      <alignment vertical="top"/>
      <border>
        <left style="medium">
          <color theme="0"/>
        </left>
        <right style="medium">
          <color theme="0"/>
        </right>
        <top style="medium">
          <color theme="0"/>
        </top>
        <bottom style="medium">
          <color theme="0"/>
        </bottom>
        <vertical style="medium">
          <color theme="0"/>
        </vertical>
        <horizontal style="medium">
          <color theme="0"/>
        </horizontal>
      </border>
    </dxf>
    <dxf>
      <font>
        <strike val="0"/>
        <outline val="0"/>
        <shadow val="0"/>
        <vertAlign val="baseline"/>
        <sz val="12"/>
        <color rgb="FF000000"/>
        <name val="Arial"/>
      </font>
      <numFmt numFmtId="0" formatCode="General"/>
      <fill>
        <patternFill patternType="solid">
          <fgColor indexed="64"/>
          <bgColor rgb="FFD9E1E2"/>
        </patternFill>
      </fill>
      <alignment vertical="top"/>
      <border>
        <left style="medium">
          <color theme="0"/>
        </left>
        <right style="medium">
          <color theme="0"/>
        </right>
        <top style="medium">
          <color theme="0"/>
        </top>
        <bottom style="medium">
          <color theme="0"/>
        </bottom>
        <vertical style="medium">
          <color theme="0"/>
        </vertical>
        <horizontal style="medium">
          <color theme="0"/>
        </horizontal>
      </border>
    </dxf>
    <dxf>
      <font>
        <b val="0"/>
        <i val="0"/>
        <strike val="0"/>
        <outline val="0"/>
        <shadow val="0"/>
        <u val="none"/>
        <vertAlign val="baseline"/>
        <sz val="12"/>
        <color rgb="FF000000"/>
        <name val="Arial"/>
        <scheme val="minor"/>
      </font>
      <numFmt numFmtId="164" formatCode="&quot;Complete&quot;;&quot;Incomplete or Overdue&quot;;&quot;Pending or Due Tomorrow&quot;"/>
      <fill>
        <patternFill patternType="solid">
          <fgColor indexed="64"/>
          <bgColor rgb="FFD9E1E2"/>
        </patternFill>
      </fill>
      <alignment horizontal="right" vertical="top" textRotation="0" wrapText="1" indent="0" justifyLastLine="0" shrinkToFit="0" readingOrder="0"/>
      <border diagonalUp="0" diagonalDown="0">
        <left/>
        <right style="medium">
          <color theme="0"/>
        </right>
        <top style="medium">
          <color theme="0"/>
        </top>
        <bottom style="medium">
          <color theme="0"/>
        </bottom>
        <vertical style="medium">
          <color theme="0"/>
        </vertical>
        <horizontal style="medium">
          <color theme="0"/>
        </horizontal>
      </border>
      <extLst>
        <ext xmlns:xfpb="http://schemas.microsoft.com/office/spreadsheetml/2022/featurepropertybag" uri="{0417FA29-78FA-4A13-93AC-8FF0FAFDF519}">
          <xfpb:DXFComplement i="0"/>
        </ext>
      </extLst>
    </dxf>
    <dxf>
      <border>
        <bottom style="medium">
          <color rgb="FF000000"/>
        </bottom>
      </border>
    </dxf>
    <dxf>
      <font>
        <b val="0"/>
        <i val="0"/>
        <strike val="0"/>
        <outline val="0"/>
        <shadow val="0"/>
        <u val="none"/>
        <vertAlign val="baseline"/>
        <sz val="12"/>
        <color rgb="FF000000"/>
        <name val="Arial"/>
        <scheme val="minor"/>
      </font>
      <alignment vertical="top"/>
    </dxf>
    <dxf>
      <font>
        <strike val="0"/>
        <outline val="0"/>
        <shadow val="0"/>
        <u val="none"/>
        <vertAlign val="baseline"/>
        <sz val="12"/>
        <color rgb="FF000000"/>
        <name val="Arial"/>
        <scheme val="minor"/>
      </font>
      <fill>
        <patternFill patternType="solid">
          <fgColor indexed="64"/>
          <bgColor rgb="FFFFB81C"/>
        </patternFill>
      </fill>
      <alignment horizontal="center"/>
      <border>
        <left style="thin">
          <color rgb="FF000000"/>
        </left>
        <right style="thin">
          <color rgb="FF000000"/>
        </right>
        <top/>
        <bottom/>
        <vertical style="thin">
          <color rgb="FF000000"/>
        </vertical>
        <horizontal style="thin">
          <color rgb="FF000000"/>
        </horizontal>
      </border>
    </dxf>
    <dxf>
      <fill>
        <patternFill>
          <bgColor theme="6" tint="0.79998168889431442"/>
        </patternFill>
      </fill>
    </dxf>
    <dxf>
      <fill>
        <patternFill>
          <bgColor theme="4" tint="0.79998168889431442"/>
        </patternFill>
      </fill>
    </dxf>
    <dxf>
      <fill>
        <patternFill patternType="solid">
          <bgColor theme="7" tint="0.79998168889431442"/>
        </patternFill>
      </fill>
    </dxf>
    <dxf>
      <fill>
        <patternFill>
          <bgColor theme="6" tint="0.79998168889431442"/>
        </patternFill>
      </fill>
    </dxf>
    <dxf>
      <fill>
        <patternFill>
          <bgColor theme="4" tint="0.79998168889431442"/>
        </patternFill>
      </fill>
    </dxf>
    <dxf>
      <fill>
        <patternFill patternType="solid">
          <bgColor theme="7" tint="0.79998168889431442"/>
        </patternFill>
      </fill>
    </dxf>
    <dxf>
      <border>
        <bottom style="thick">
          <color theme="4" tint="-0.24994659260841701"/>
        </bottom>
      </border>
    </dxf>
    <dxf>
      <font>
        <b/>
        <i val="0"/>
        <color auto="1"/>
      </font>
      <fill>
        <patternFill>
          <bgColor theme="0"/>
        </patternFill>
      </fill>
    </dxf>
    <dxf>
      <font>
        <color auto="1"/>
      </font>
      <fill>
        <patternFill>
          <bgColor theme="0"/>
        </patternFill>
      </fill>
      <border>
        <horizontal style="thick">
          <color theme="0"/>
        </horizontal>
      </border>
    </dxf>
  </dxfs>
  <tableStyles count="1" defaultTableStyle="TableStyleMedium2" defaultPivotStyle="PivotStyleLight16">
    <tableStyle name="Idea Planner" pivot="0" count="3" xr9:uid="{CE7D6770-F6A7-4FA6-A89E-3359E597964B}">
      <tableStyleElement type="wholeTable" dxfId="88"/>
      <tableStyleElement type="headerRow" dxfId="87"/>
      <tableStyleElement type="firstHeaderCell" dxfId="86"/>
    </tableStyle>
  </tableStyles>
  <colors>
    <mruColors>
      <color rgb="FF1E22AA"/>
      <color rgb="FFFFB81C"/>
      <color rgb="FFD9E1E2"/>
      <color rgb="FF9ADBE8"/>
      <color rgb="FFFE5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22/11/relationships/FeaturePropertyBag" Target="featurePropertyBag/featurePropertyBag.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Last Month's Revenue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rgbClr val="FFC000"/>
            </a:solidFill>
            <a:ln>
              <a:noFill/>
            </a:ln>
            <a:effectLst/>
          </c:spPr>
          <c:invertIfNegative val="0"/>
          <c:cat>
            <c:strRef>
              <c:f>'Example Goal'!$G$3:$G$13</c:f>
              <c:strCache>
                <c:ptCount val="11"/>
                <c:pt idx="0">
                  <c:v>Jan 5th</c:v>
                </c:pt>
                <c:pt idx="1">
                  <c:v>Feb 15th</c:v>
                </c:pt>
                <c:pt idx="2">
                  <c:v>March 7th</c:v>
                </c:pt>
                <c:pt idx="3">
                  <c:v>April 9th</c:v>
                </c:pt>
                <c:pt idx="4">
                  <c:v>May 3rd</c:v>
                </c:pt>
                <c:pt idx="5">
                  <c:v>June 5th</c:v>
                </c:pt>
                <c:pt idx="6">
                  <c:v>July 9th</c:v>
                </c:pt>
                <c:pt idx="7">
                  <c:v>Aug 20th</c:v>
                </c:pt>
                <c:pt idx="8">
                  <c:v>Nov 15</c:v>
                </c:pt>
                <c:pt idx="9">
                  <c:v>Dec 12th</c:v>
                </c:pt>
                <c:pt idx="10">
                  <c:v>Goal</c:v>
                </c:pt>
              </c:strCache>
            </c:strRef>
          </c:cat>
          <c:val>
            <c:numRef>
              <c:f>'Example Goal'!$H$3:$H$13</c:f>
              <c:numCache>
                <c:formatCode>_("$"* #,##0_);_("$"* \(#,##0\);_("$"* "-"??_);_(@_)</c:formatCode>
                <c:ptCount val="11"/>
                <c:pt idx="0">
                  <c:v>500</c:v>
                </c:pt>
                <c:pt idx="1">
                  <c:v>525</c:v>
                </c:pt>
                <c:pt idx="2">
                  <c:v>500</c:v>
                </c:pt>
                <c:pt idx="3">
                  <c:v>600</c:v>
                </c:pt>
                <c:pt idx="4">
                  <c:v>800</c:v>
                </c:pt>
                <c:pt idx="5">
                  <c:v>1050</c:v>
                </c:pt>
                <c:pt idx="6">
                  <c:v>1100</c:v>
                </c:pt>
                <c:pt idx="7">
                  <c:v>1200</c:v>
                </c:pt>
                <c:pt idx="8">
                  <c:v>1350</c:v>
                </c:pt>
                <c:pt idx="9">
                  <c:v>1600</c:v>
                </c:pt>
                <c:pt idx="10" formatCode="_(&quot;$&quot;* #,##0.00_);_(&quot;$&quot;* \(#,##0.00\);_(&quot;$&quot;* &quot;-&quot;??_);_(@_)">
                  <c:v>1500</c:v>
                </c:pt>
              </c:numCache>
            </c:numRef>
          </c:val>
          <c:extLst>
            <c:ext xmlns:c16="http://schemas.microsoft.com/office/drawing/2014/chart" uri="{C3380CC4-5D6E-409C-BE32-E72D297353CC}">
              <c16:uniqueId val="{00000000-CF0E-45A6-B3AA-7B16A663FC2E}"/>
            </c:ext>
          </c:extLst>
        </c:ser>
        <c:dLbls>
          <c:showLegendKey val="0"/>
          <c:showVal val="0"/>
          <c:showCatName val="0"/>
          <c:showSerName val="0"/>
          <c:showPercent val="0"/>
          <c:showBubbleSize val="0"/>
        </c:dLbls>
        <c:gapWidth val="219"/>
        <c:overlap val="-27"/>
        <c:axId val="1141790727"/>
        <c:axId val="1141792775"/>
      </c:barChart>
      <c:catAx>
        <c:axId val="11417907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41792775"/>
        <c:crosses val="autoZero"/>
        <c:auto val="1"/>
        <c:lblAlgn val="ctr"/>
        <c:lblOffset val="100"/>
        <c:noMultiLvlLbl val="0"/>
      </c:catAx>
      <c:valAx>
        <c:axId val="1141792775"/>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41790727"/>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Tasks Completed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3D2A-41A3-8530-BFDB7CA2E668}"/>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3D2A-41A3-8530-BFDB7CA2E668}"/>
              </c:ext>
            </c:extLst>
          </c:dPt>
          <c:dLbls>
            <c:delete val="1"/>
          </c:dLbls>
          <c:val>
            <c:numRef>
              <c:f>'Recruitment Goals'!$K$3:$K$4</c:f>
              <c:numCache>
                <c:formatCode>General</c:formatCode>
                <c:ptCount val="2"/>
                <c:pt idx="0">
                  <c:v>0</c:v>
                </c:pt>
                <c:pt idx="1">
                  <c:v>4</c:v>
                </c:pt>
              </c:numCache>
            </c:numRef>
          </c:val>
          <c:extLst>
            <c:ext xmlns:c16="http://schemas.microsoft.com/office/drawing/2014/chart" uri="{C3380CC4-5D6E-409C-BE32-E72D297353CC}">
              <c16:uniqueId val="{00000004-3D2A-41A3-8530-BFDB7CA2E668}"/>
            </c:ext>
          </c:extLst>
        </c:ser>
        <c:dLbls>
          <c:showLegendKey val="0"/>
          <c:showVal val="0"/>
          <c:showCatName val="0"/>
          <c:showSerName val="0"/>
          <c:showPercent val="1"/>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Last Month's Net Income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rgbClr val="FFC000"/>
            </a:solidFill>
            <a:ln>
              <a:noFill/>
            </a:ln>
            <a:effectLst/>
          </c:spPr>
          <c:invertIfNegative val="0"/>
          <c:cat>
            <c:strRef>
              <c:f>'Other Goals'!$G$3:$G$13</c:f>
              <c:strCache>
                <c:ptCount val="11"/>
                <c:pt idx="0">
                  <c:v>2nd Meeting</c:v>
                </c:pt>
                <c:pt idx="1">
                  <c:v>3rd Meeting</c:v>
                </c:pt>
                <c:pt idx="2">
                  <c:v>4th Meeting</c:v>
                </c:pt>
                <c:pt idx="3">
                  <c:v>5th Meeting</c:v>
                </c:pt>
                <c:pt idx="4">
                  <c:v>6th Meeting</c:v>
                </c:pt>
                <c:pt idx="5">
                  <c:v>7th Meeting</c:v>
                </c:pt>
                <c:pt idx="6">
                  <c:v>8th Meeting </c:v>
                </c:pt>
                <c:pt idx="7">
                  <c:v>9th Meeting </c:v>
                </c:pt>
                <c:pt idx="8">
                  <c:v>10th Meeting </c:v>
                </c:pt>
                <c:pt idx="9">
                  <c:v>11th Meeting </c:v>
                </c:pt>
                <c:pt idx="10">
                  <c:v>Goal</c:v>
                </c:pt>
              </c:strCache>
            </c:strRef>
          </c:cat>
          <c:val>
            <c:numRef>
              <c:f>'Other Goals'!$H$3:$H$13</c:f>
              <c:numCache>
                <c:formatCode>0</c:formatCode>
                <c:ptCount val="11"/>
                <c:pt idx="10" formatCode="_(&quot;$&quot;* #,##0.00_);_(&quot;$&quot;* \(#,##0.00\);_(&quot;$&quot;* &quot;-&quot;??_);_(@_)">
                  <c:v>0</c:v>
                </c:pt>
              </c:numCache>
            </c:numRef>
          </c:val>
          <c:extLst>
            <c:ext xmlns:c16="http://schemas.microsoft.com/office/drawing/2014/chart" uri="{C3380CC4-5D6E-409C-BE32-E72D297353CC}">
              <c16:uniqueId val="{00000000-1902-47B8-AA2D-14965F172A80}"/>
            </c:ext>
          </c:extLst>
        </c:ser>
        <c:dLbls>
          <c:showLegendKey val="0"/>
          <c:showVal val="0"/>
          <c:showCatName val="0"/>
          <c:showSerName val="0"/>
          <c:showPercent val="0"/>
          <c:showBubbleSize val="0"/>
        </c:dLbls>
        <c:gapWidth val="219"/>
        <c:overlap val="-27"/>
        <c:axId val="1141790727"/>
        <c:axId val="1141792775"/>
      </c:barChart>
      <c:catAx>
        <c:axId val="11417907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41792775"/>
        <c:crosses val="autoZero"/>
        <c:auto val="1"/>
        <c:lblAlgn val="ctr"/>
        <c:lblOffset val="100"/>
        <c:noMultiLvlLbl val="0"/>
      </c:catAx>
      <c:valAx>
        <c:axId val="114179277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41790727"/>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Tasks Completed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E6EA-4477-AD9E-9C85DB609427}"/>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E6EA-4477-AD9E-9C85DB609427}"/>
              </c:ext>
            </c:extLst>
          </c:dPt>
          <c:dLbls>
            <c:delete val="1"/>
          </c:dLbls>
          <c:val>
            <c:numRef>
              <c:f>'Other Goals'!$J$3:$J$4</c:f>
              <c:numCache>
                <c:formatCode>General</c:formatCode>
                <c:ptCount val="2"/>
                <c:pt idx="0">
                  <c:v>0</c:v>
                </c:pt>
                <c:pt idx="1">
                  <c:v>4</c:v>
                </c:pt>
              </c:numCache>
            </c:numRef>
          </c:val>
          <c:extLst>
            <c:ext xmlns:c16="http://schemas.microsoft.com/office/drawing/2014/chart" uri="{C3380CC4-5D6E-409C-BE32-E72D297353CC}">
              <c16:uniqueId val="{00000004-E6EA-4477-AD9E-9C85DB609427}"/>
            </c:ext>
          </c:extLst>
        </c:ser>
        <c:dLbls>
          <c:showLegendKey val="0"/>
          <c:showVal val="0"/>
          <c:showCatName val="0"/>
          <c:showSerName val="0"/>
          <c:showPercent val="1"/>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'Growth Plan Dashboard'!$I$24</c:f>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'Growth Plan Dashboard'!$J$24</c:f>
            </c:numRef>
          </c:val>
          <c:extLst>
            <c:ext xmlns:c16="http://schemas.microsoft.com/office/drawing/2014/chart" uri="{C3380CC4-5D6E-409C-BE32-E72D297353CC}">
              <c16:uniqueId val="{00000008-D647-440A-B72B-E52E2F1F977C}"/>
            </c:ext>
          </c:extLst>
        </c:ser>
        <c:ser>
          <c:idx val="1"/>
          <c:order val="1"/>
          <c:tx>
            <c:strRef>
              <c:f>'Growth Plan Dashboard'!$I$25</c:f>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'Growth Plan Dashboard'!$J$25</c:f>
            </c:numRef>
          </c:val>
          <c:extLst>
            <c:ext xmlns:c16="http://schemas.microsoft.com/office/drawing/2014/chart" uri="{C3380CC4-5D6E-409C-BE32-E72D297353CC}">
              <c16:uniqueId val="{00000000-4530-47A1-90C2-042A06FAD763}"/>
            </c:ext>
          </c:extLst>
        </c:ser>
        <c:dLbls>
          <c:showLegendKey val="0"/>
          <c:showVal val="0"/>
          <c:showCatName val="0"/>
          <c:showSerName val="0"/>
          <c:showPercent val="0"/>
          <c:showBubbleSize val="0"/>
        </c:dLbls>
        <c:gapWidth val="150"/>
        <c:axId val="512953472"/>
        <c:axId val="512949208"/>
      </c:barChart>
      <c:catAx>
        <c:axId val="512953472"/>
        <c:scaling>
          <c:orientation val="minMax"/>
        </c:scaling>
        <c:delete val="1"/>
        <c:axPos val="l"/>
        <c:numFmt formatCode="General" sourceLinked="1"/>
        <c:majorTickMark val="none"/>
        <c:minorTickMark val="none"/>
        <c:tickLblPos val="nextTo"/>
        <c:crossAx val="512949208"/>
        <c:crosses val="autoZero"/>
        <c:auto val="1"/>
        <c:lblAlgn val="ctr"/>
        <c:lblOffset val="100"/>
        <c:noMultiLvlLbl val="0"/>
      </c:catAx>
      <c:valAx>
        <c:axId val="512949208"/>
        <c:scaling>
          <c:orientation val="minMax"/>
        </c:scaling>
        <c:delete val="1"/>
        <c:axPos val="b"/>
        <c:numFmt formatCode="General" sourceLinked="1"/>
        <c:majorTickMark val="none"/>
        <c:minorTickMark val="none"/>
        <c:tickLblPos val="nextTo"/>
        <c:crossAx val="512953472"/>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2000">
                <a:solidFill>
                  <a:schemeClr val="tx1"/>
                </a:solidFill>
                <a:latin typeface="Posterama" panose="020B0504020200020000" pitchFamily="34" charset="0"/>
                <a:cs typeface="Posterama" panose="020B0504020200020000" pitchFamily="34" charset="0"/>
              </a:rPr>
              <a:t>Funding Received</a:t>
            </a:r>
          </a:p>
        </c:rich>
      </c:tx>
      <c:layout>
        <c:manualLayout>
          <c:xMode val="edge"/>
          <c:yMode val="edge"/>
          <c:x val="0.12960089437020841"/>
          <c:y val="2.572016959418534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21436825743172036"/>
          <c:y val="0.2287179487179487"/>
          <c:w val="0.61610325232100582"/>
          <c:h val="0.70461538461538464"/>
        </c:manualLayout>
      </c:layout>
      <c:doughnutChart>
        <c:varyColors val="1"/>
        <c:dLbls>
          <c:showLegendKey val="0"/>
          <c:showVal val="0"/>
          <c:showCatName val="0"/>
          <c:showSerName val="0"/>
          <c:showPercent val="0"/>
          <c:showBubbleSize val="0"/>
          <c:showLeaderLines val="0"/>
        </c:dLbls>
        <c:firstSliceAng val="0"/>
        <c:holeSize val="70"/>
      </c:doughnutChart>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2000" baseline="0">
                <a:solidFill>
                  <a:schemeClr val="tx1"/>
                </a:solidFill>
                <a:latin typeface="Posterama" panose="020B0504020200020000" pitchFamily="34" charset="0"/>
                <a:cs typeface="Posterama" panose="020B0504020200020000" pitchFamily="34" charset="0"/>
              </a:rPr>
              <a:t>Profit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doughnutChart>
        <c:varyColors val="1"/>
        <c:dLbls>
          <c:showLegendKey val="0"/>
          <c:showVal val="0"/>
          <c:showCatName val="0"/>
          <c:showSerName val="0"/>
          <c:showPercent val="0"/>
          <c:showBubbleSize val="0"/>
          <c:showLeaderLines val="0"/>
        </c:dLbls>
        <c:firstSliceAng val="0"/>
        <c:holeSize val="70"/>
      </c:doughnutChart>
      <c:spPr>
        <a:noFill/>
        <a:ln w="25400">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chemeClr val="tx1"/>
                </a:solidFill>
                <a:latin typeface="Posterama" panose="020B0504020200020000" pitchFamily="34" charset="0"/>
                <a:ea typeface="+mn-ea"/>
                <a:cs typeface="Posterama" panose="020B0504020200020000" pitchFamily="34" charset="0"/>
              </a:defRPr>
            </a:pPr>
            <a:r>
              <a:rPr lang="en-US" sz="1800">
                <a:solidFill>
                  <a:schemeClr val="tx1"/>
                </a:solidFill>
                <a:latin typeface="Posterama" panose="020B0504020200020000" pitchFamily="34" charset="0"/>
                <a:cs typeface="Posterama" panose="020B0504020200020000" pitchFamily="34" charset="0"/>
              </a:rPr>
              <a:t>Sales</a:t>
            </a:r>
          </a:p>
        </c:rich>
      </c:tx>
      <c:layout>
        <c:manualLayout>
          <c:xMode val="edge"/>
          <c:yMode val="edge"/>
          <c:x val="0.33209456891382116"/>
          <c:y val="3.6008287907667531E-2"/>
        </c:manualLayout>
      </c:layout>
      <c:overlay val="0"/>
      <c:spPr>
        <a:noFill/>
        <a:ln>
          <a:noFill/>
        </a:ln>
        <a:effectLst/>
      </c:spPr>
      <c:txPr>
        <a:bodyPr rot="0" spcFirstLastPara="1" vertOverflow="ellipsis" vert="horz" wrap="square" anchor="ctr" anchorCtr="1"/>
        <a:lstStyle/>
        <a:p>
          <a:pPr>
            <a:defRPr sz="1800" b="0" i="0" u="none" strike="noStrike" kern="1200" spc="0" baseline="0">
              <a:solidFill>
                <a:schemeClr val="tx1"/>
              </a:solidFill>
              <a:latin typeface="Posterama" panose="020B0504020200020000" pitchFamily="34" charset="0"/>
              <a:ea typeface="+mn-ea"/>
              <a:cs typeface="Posterama" panose="020B0504020200020000" pitchFamily="34" charset="0"/>
            </a:defRPr>
          </a:pPr>
          <a:endParaRPr lang="en-US"/>
        </a:p>
      </c:txPr>
    </c:title>
    <c:autoTitleDeleted val="0"/>
    <c:plotArea>
      <c:layout/>
      <c:doughnutChart>
        <c:varyColors val="1"/>
        <c:dLbls>
          <c:showLegendKey val="0"/>
          <c:showVal val="0"/>
          <c:showCatName val="0"/>
          <c:showSerName val="0"/>
          <c:showPercent val="0"/>
          <c:showBubbleSize val="0"/>
          <c:showLeaderLines val="0"/>
        </c:dLbls>
        <c:firstSliceAng val="0"/>
        <c:holeSize val="70"/>
      </c:doughnutChart>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solidFill>
                  <a:sysClr val="windowText" lastClr="000000"/>
                </a:solidFill>
              </a:rPr>
              <a:t>Sales</a:t>
            </a:r>
          </a:p>
        </c:rich>
      </c:tx>
      <c:overlay val="0"/>
      <c:spPr>
        <a:solidFill>
          <a:schemeClr val="bg1"/>
        </a:solidFill>
        <a:ln>
          <a:solidFill>
            <a:srgbClr val="1E22AA">
              <a:alpha val="0"/>
            </a:srgbClr>
          </a:solid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clustered"/>
        <c:varyColors val="0"/>
        <c:ser>
          <c:idx val="0"/>
          <c:order val="0"/>
          <c:spPr>
            <a:solidFill>
              <a:srgbClr val="FFB81C"/>
            </a:solidFill>
            <a:ln>
              <a:noFill/>
            </a:ln>
            <a:effectLst/>
          </c:spPr>
          <c:invertIfNegative val="0"/>
          <c:cat>
            <c:strRef>
              <c:f>'Growth Plan Dashboard'!$B$18:$B$19</c:f>
              <c:strCache>
                <c:ptCount val="2"/>
                <c:pt idx="0">
                  <c:v>Current Total</c:v>
                </c:pt>
                <c:pt idx="1">
                  <c:v>Goal</c:v>
                </c:pt>
              </c:strCache>
            </c:strRef>
          </c:cat>
          <c:val>
            <c:numRef>
              <c:f>'Growth Plan Dashboard'!$C$18:$C$19</c:f>
              <c:numCache>
                <c:formatCode>"$"#,##0</c:formatCode>
                <c:ptCount val="2"/>
                <c:pt idx="0">
                  <c:v>0</c:v>
                </c:pt>
                <c:pt idx="1">
                  <c:v>0</c:v>
                </c:pt>
              </c:numCache>
            </c:numRef>
          </c:val>
          <c:extLst>
            <c:ext xmlns:c16="http://schemas.microsoft.com/office/drawing/2014/chart" uri="{C3380CC4-5D6E-409C-BE32-E72D297353CC}">
              <c16:uniqueId val="{00000000-B0B3-47C3-9D7C-7D35EF8A0530}"/>
            </c:ext>
          </c:extLst>
        </c:ser>
        <c:dLbls>
          <c:showLegendKey val="0"/>
          <c:showVal val="0"/>
          <c:showCatName val="0"/>
          <c:showSerName val="0"/>
          <c:showPercent val="0"/>
          <c:showBubbleSize val="0"/>
        </c:dLbls>
        <c:gapWidth val="219"/>
        <c:overlap val="-27"/>
        <c:axId val="480600687"/>
        <c:axId val="480599727"/>
      </c:barChart>
      <c:catAx>
        <c:axId val="4806006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0599727"/>
        <c:crosses val="autoZero"/>
        <c:auto val="1"/>
        <c:lblAlgn val="ctr"/>
        <c:lblOffset val="100"/>
        <c:noMultiLvlLbl val="0"/>
      </c:catAx>
      <c:valAx>
        <c:axId val="480599727"/>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060068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solidFill>
                  <a:sysClr val="windowText" lastClr="000000"/>
                </a:solidFill>
              </a:rPr>
              <a:t>Net Income</a:t>
            </a:r>
          </a:p>
        </c:rich>
      </c:tx>
      <c:overlay val="0"/>
      <c:spPr>
        <a:solidFill>
          <a:schemeClr val="bg1"/>
        </a:solidFill>
        <a:ln>
          <a:solidFill>
            <a:srgbClr val="1E22AA">
              <a:alpha val="0"/>
            </a:srgbClr>
          </a:solid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clustered"/>
        <c:varyColors val="0"/>
        <c:ser>
          <c:idx val="0"/>
          <c:order val="0"/>
          <c:tx>
            <c:strRef>
              <c:f>'Growth Plan Dashboard'!$B$18:$B$19</c:f>
              <c:strCache>
                <c:ptCount val="2"/>
                <c:pt idx="0">
                  <c:v>Current Total</c:v>
                </c:pt>
                <c:pt idx="1">
                  <c:v>Goal</c:v>
                </c:pt>
              </c:strCache>
            </c:strRef>
          </c:tx>
          <c:spPr>
            <a:solidFill>
              <a:srgbClr val="1E22AA"/>
            </a:solidFill>
            <a:ln>
              <a:noFill/>
            </a:ln>
            <a:effectLst/>
          </c:spPr>
          <c:invertIfNegative val="0"/>
          <c:cat>
            <c:strRef>
              <c:f>'Growth Plan Dashboard'!$B$18:$B$19</c:f>
              <c:strCache>
                <c:ptCount val="2"/>
                <c:pt idx="0">
                  <c:v>Current Total</c:v>
                </c:pt>
                <c:pt idx="1">
                  <c:v>Goal</c:v>
                </c:pt>
              </c:strCache>
            </c:strRef>
          </c:cat>
          <c:val>
            <c:numRef>
              <c:f>'Growth Plan Dashboard'!$D$18:$D$19</c:f>
              <c:numCache>
                <c:formatCode>"$"#,##0</c:formatCode>
                <c:ptCount val="2"/>
                <c:pt idx="0">
                  <c:v>0</c:v>
                </c:pt>
                <c:pt idx="1">
                  <c:v>0</c:v>
                </c:pt>
              </c:numCache>
            </c:numRef>
          </c:val>
          <c:extLst>
            <c:ext xmlns:c16="http://schemas.microsoft.com/office/drawing/2014/chart" uri="{C3380CC4-5D6E-409C-BE32-E72D297353CC}">
              <c16:uniqueId val="{00000000-FC40-4F18-86BF-BBFA2B1D9926}"/>
            </c:ext>
          </c:extLst>
        </c:ser>
        <c:dLbls>
          <c:showLegendKey val="0"/>
          <c:showVal val="0"/>
          <c:showCatName val="0"/>
          <c:showSerName val="0"/>
          <c:showPercent val="0"/>
          <c:showBubbleSize val="0"/>
        </c:dLbls>
        <c:gapWidth val="219"/>
        <c:overlap val="-27"/>
        <c:axId val="480600687"/>
        <c:axId val="480599727"/>
      </c:barChart>
      <c:catAx>
        <c:axId val="4806006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0599727"/>
        <c:crosses val="autoZero"/>
        <c:auto val="1"/>
        <c:lblAlgn val="ctr"/>
        <c:lblOffset val="100"/>
        <c:noMultiLvlLbl val="0"/>
      </c:catAx>
      <c:valAx>
        <c:axId val="480599727"/>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060068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solidFill>
                  <a:sysClr val="windowText" lastClr="000000"/>
                </a:solidFill>
              </a:rPr>
              <a:t>Employees</a:t>
            </a:r>
          </a:p>
        </c:rich>
      </c:tx>
      <c:overlay val="0"/>
      <c:spPr>
        <a:solidFill>
          <a:schemeClr val="bg1"/>
        </a:solidFill>
        <a:ln>
          <a:solidFill>
            <a:srgbClr val="1E22AA">
              <a:alpha val="0"/>
            </a:srgbClr>
          </a:solid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clustered"/>
        <c:varyColors val="0"/>
        <c:ser>
          <c:idx val="0"/>
          <c:order val="0"/>
          <c:spPr>
            <a:solidFill>
              <a:srgbClr val="9ADBE8"/>
            </a:solidFill>
            <a:ln>
              <a:noFill/>
            </a:ln>
            <a:effectLst/>
          </c:spPr>
          <c:invertIfNegative val="0"/>
          <c:cat>
            <c:strRef>
              <c:f>'Growth Plan Dashboard'!$B$18:$B$19</c:f>
              <c:strCache>
                <c:ptCount val="2"/>
                <c:pt idx="0">
                  <c:v>Current Total</c:v>
                </c:pt>
                <c:pt idx="1">
                  <c:v>Goal</c:v>
                </c:pt>
              </c:strCache>
            </c:strRef>
          </c:cat>
          <c:val>
            <c:numRef>
              <c:f>'Growth Plan Dashboard'!$E$18:$E$19</c:f>
              <c:numCache>
                <c:formatCode>General</c:formatCode>
                <c:ptCount val="2"/>
                <c:pt idx="0">
                  <c:v>0</c:v>
                </c:pt>
                <c:pt idx="1">
                  <c:v>0</c:v>
                </c:pt>
              </c:numCache>
            </c:numRef>
          </c:val>
          <c:extLst>
            <c:ext xmlns:c16="http://schemas.microsoft.com/office/drawing/2014/chart" uri="{C3380CC4-5D6E-409C-BE32-E72D297353CC}">
              <c16:uniqueId val="{00000000-2BB2-46E1-9AB3-706C0170C203}"/>
            </c:ext>
          </c:extLst>
        </c:ser>
        <c:dLbls>
          <c:showLegendKey val="0"/>
          <c:showVal val="0"/>
          <c:showCatName val="0"/>
          <c:showSerName val="0"/>
          <c:showPercent val="0"/>
          <c:showBubbleSize val="0"/>
        </c:dLbls>
        <c:gapWidth val="219"/>
        <c:overlap val="-27"/>
        <c:axId val="480600687"/>
        <c:axId val="480599727"/>
      </c:barChart>
      <c:catAx>
        <c:axId val="4806006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0599727"/>
        <c:crosses val="autoZero"/>
        <c:auto val="1"/>
        <c:lblAlgn val="ctr"/>
        <c:lblOffset val="100"/>
        <c:noMultiLvlLbl val="0"/>
      </c:catAx>
      <c:valAx>
        <c:axId val="48059972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060068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Tasks Completed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360E-4D8B-B296-7FC52CDBE23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360E-4D8B-B296-7FC52CDBE230}"/>
              </c:ext>
            </c:extLst>
          </c:dPt>
          <c:dLbls>
            <c:delete val="1"/>
          </c:dLbls>
          <c:val>
            <c:numRef>
              <c:f>'Example Goal'!$J$3:$J$4</c:f>
              <c:numCache>
                <c:formatCode>General</c:formatCode>
                <c:ptCount val="2"/>
                <c:pt idx="0">
                  <c:v>1</c:v>
                </c:pt>
                <c:pt idx="1">
                  <c:v>2</c:v>
                </c:pt>
              </c:numCache>
            </c:numRef>
          </c:val>
          <c:extLst>
            <c:ext xmlns:c16="http://schemas.microsoft.com/office/drawing/2014/chart" uri="{C3380CC4-5D6E-409C-BE32-E72D297353CC}">
              <c16:uniqueId val="{00000004-360E-4D8B-B296-7FC52CDBE230}"/>
            </c:ext>
          </c:extLst>
        </c:ser>
        <c:dLbls>
          <c:showLegendKey val="0"/>
          <c:showVal val="0"/>
          <c:showCatName val="0"/>
          <c:showSerName val="0"/>
          <c:showPercent val="1"/>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solidFill>
                  <a:sysClr val="windowText" lastClr="000000"/>
                </a:solidFill>
              </a:rPr>
              <a:t>Funding</a:t>
            </a:r>
          </a:p>
        </c:rich>
      </c:tx>
      <c:overlay val="0"/>
      <c:spPr>
        <a:solidFill>
          <a:schemeClr val="bg1"/>
        </a:solidFill>
        <a:ln>
          <a:solidFill>
            <a:srgbClr val="1E22AA">
              <a:alpha val="0"/>
            </a:srgbClr>
          </a:solid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clustered"/>
        <c:varyColors val="0"/>
        <c:ser>
          <c:idx val="0"/>
          <c:order val="0"/>
          <c:tx>
            <c:strRef>
              <c:f>'Growth Plan Dashboard'!$B$18:$B$19</c:f>
              <c:strCache>
                <c:ptCount val="2"/>
                <c:pt idx="0">
                  <c:v>Current Total</c:v>
                </c:pt>
                <c:pt idx="1">
                  <c:v>Goal</c:v>
                </c:pt>
              </c:strCache>
            </c:strRef>
          </c:tx>
          <c:spPr>
            <a:solidFill>
              <a:srgbClr val="FE5000"/>
            </a:solidFill>
            <a:ln>
              <a:noFill/>
            </a:ln>
            <a:effectLst/>
          </c:spPr>
          <c:invertIfNegative val="0"/>
          <c:cat>
            <c:strRef>
              <c:f>'Growth Plan Dashboard'!$B$18:$B$19</c:f>
              <c:strCache>
                <c:ptCount val="2"/>
                <c:pt idx="0">
                  <c:v>Current Total</c:v>
                </c:pt>
                <c:pt idx="1">
                  <c:v>Goal</c:v>
                </c:pt>
              </c:strCache>
            </c:strRef>
          </c:cat>
          <c:val>
            <c:numRef>
              <c:f>'Growth Plan Dashboard'!$F$18:$F$19</c:f>
              <c:numCache>
                <c:formatCode>"$"#,##0</c:formatCode>
                <c:ptCount val="2"/>
                <c:pt idx="0">
                  <c:v>0</c:v>
                </c:pt>
                <c:pt idx="1">
                  <c:v>0</c:v>
                </c:pt>
              </c:numCache>
            </c:numRef>
          </c:val>
          <c:extLst>
            <c:ext xmlns:c16="http://schemas.microsoft.com/office/drawing/2014/chart" uri="{C3380CC4-5D6E-409C-BE32-E72D297353CC}">
              <c16:uniqueId val="{00000000-0AB8-4357-A583-5BE9576F63D2}"/>
            </c:ext>
          </c:extLst>
        </c:ser>
        <c:dLbls>
          <c:showLegendKey val="0"/>
          <c:showVal val="0"/>
          <c:showCatName val="0"/>
          <c:showSerName val="0"/>
          <c:showPercent val="0"/>
          <c:showBubbleSize val="0"/>
        </c:dLbls>
        <c:gapWidth val="219"/>
        <c:overlap val="-27"/>
        <c:axId val="480600687"/>
        <c:axId val="480599727"/>
      </c:barChart>
      <c:catAx>
        <c:axId val="4806006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0599727"/>
        <c:crosses val="autoZero"/>
        <c:auto val="1"/>
        <c:lblAlgn val="ctr"/>
        <c:lblOffset val="100"/>
        <c:noMultiLvlLbl val="0"/>
      </c:catAx>
      <c:valAx>
        <c:axId val="480599727"/>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060068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solidFill>
                  <a:sysClr val="windowText" lastClr="000000"/>
                </a:solidFill>
              </a:rPr>
              <a:t>Other</a:t>
            </a:r>
          </a:p>
        </c:rich>
      </c:tx>
      <c:overlay val="0"/>
      <c:spPr>
        <a:solidFill>
          <a:schemeClr val="bg1"/>
        </a:solidFill>
        <a:ln>
          <a:solidFill>
            <a:srgbClr val="1E22AA">
              <a:alpha val="0"/>
            </a:srgbClr>
          </a:solid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clustered"/>
        <c:varyColors val="0"/>
        <c:ser>
          <c:idx val="0"/>
          <c:order val="0"/>
          <c:tx>
            <c:strRef>
              <c:f>'Growth Plan Dashboard'!$B$18:$B$19</c:f>
              <c:strCache>
                <c:ptCount val="2"/>
                <c:pt idx="0">
                  <c:v>Current Total</c:v>
                </c:pt>
                <c:pt idx="1">
                  <c:v>Goal</c:v>
                </c:pt>
              </c:strCache>
            </c:strRef>
          </c:tx>
          <c:spPr>
            <a:solidFill>
              <a:schemeClr val="accent1"/>
            </a:solidFill>
            <a:ln>
              <a:noFill/>
            </a:ln>
            <a:effectLst/>
          </c:spPr>
          <c:invertIfNegative val="0"/>
          <c:cat>
            <c:strRef>
              <c:f>'Growth Plan Dashboard'!$B$18:$B$19</c:f>
              <c:strCache>
                <c:ptCount val="2"/>
                <c:pt idx="0">
                  <c:v>Current Total</c:v>
                </c:pt>
                <c:pt idx="1">
                  <c:v>Goal</c:v>
                </c:pt>
              </c:strCache>
            </c:strRef>
          </c:cat>
          <c:val>
            <c:numRef>
              <c:f>'Growth Plan Dashboard'!$G$18:$G$19</c:f>
              <c:numCache>
                <c:formatCode>"$"#,##0</c:formatCode>
                <c:ptCount val="2"/>
                <c:pt idx="0">
                  <c:v>0</c:v>
                </c:pt>
                <c:pt idx="1">
                  <c:v>0</c:v>
                </c:pt>
              </c:numCache>
            </c:numRef>
          </c:val>
          <c:extLst>
            <c:ext xmlns:c16="http://schemas.microsoft.com/office/drawing/2014/chart" uri="{C3380CC4-5D6E-409C-BE32-E72D297353CC}">
              <c16:uniqueId val="{00000000-8E37-4FB8-8646-6569033EEE88}"/>
            </c:ext>
          </c:extLst>
        </c:ser>
        <c:dLbls>
          <c:showLegendKey val="0"/>
          <c:showVal val="0"/>
          <c:showCatName val="0"/>
          <c:showSerName val="0"/>
          <c:showPercent val="0"/>
          <c:showBubbleSize val="0"/>
        </c:dLbls>
        <c:gapWidth val="219"/>
        <c:overlap val="-27"/>
        <c:axId val="480600687"/>
        <c:axId val="480599727"/>
      </c:barChart>
      <c:catAx>
        <c:axId val="4806006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0599727"/>
        <c:crosses val="autoZero"/>
        <c:auto val="1"/>
        <c:lblAlgn val="ctr"/>
        <c:lblOffset val="100"/>
        <c:noMultiLvlLbl val="0"/>
      </c:catAx>
      <c:valAx>
        <c:axId val="480599727"/>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060068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Last Month's Revenue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rgbClr val="FFC000"/>
            </a:solidFill>
            <a:ln>
              <a:noFill/>
            </a:ln>
            <a:effectLst/>
          </c:spPr>
          <c:invertIfNegative val="0"/>
          <c:cat>
            <c:strRef>
              <c:f>'Revenue Goals'!$G$3:$G$13</c:f>
              <c:strCache>
                <c:ptCount val="11"/>
                <c:pt idx="0">
                  <c:v>2nd Meeting</c:v>
                </c:pt>
                <c:pt idx="1">
                  <c:v>3rd Meeting</c:v>
                </c:pt>
                <c:pt idx="2">
                  <c:v>4th Meeting</c:v>
                </c:pt>
                <c:pt idx="3">
                  <c:v>5th Meeting</c:v>
                </c:pt>
                <c:pt idx="4">
                  <c:v>6th Meeting</c:v>
                </c:pt>
                <c:pt idx="5">
                  <c:v>7th Meeting</c:v>
                </c:pt>
                <c:pt idx="6">
                  <c:v>8th Meeting </c:v>
                </c:pt>
                <c:pt idx="7">
                  <c:v>9th Meeting </c:v>
                </c:pt>
                <c:pt idx="8">
                  <c:v>10th Meeting </c:v>
                </c:pt>
                <c:pt idx="9">
                  <c:v>11th Meeting </c:v>
                </c:pt>
                <c:pt idx="10">
                  <c:v>Goal</c:v>
                </c:pt>
              </c:strCache>
            </c:strRef>
          </c:cat>
          <c:val>
            <c:numRef>
              <c:f>'Revenue Goals'!$H$3:$H$13</c:f>
              <c:numCache>
                <c:formatCode>_("$"* #,##0_);_("$"* \(#,##0\);_("$"* "-"??_);_(@_)</c:formatCode>
                <c:ptCount val="11"/>
                <c:pt idx="0">
                  <c:v>0</c:v>
                </c:pt>
                <c:pt idx="1">
                  <c:v>0</c:v>
                </c:pt>
                <c:pt idx="2">
                  <c:v>0</c:v>
                </c:pt>
                <c:pt idx="3">
                  <c:v>0</c:v>
                </c:pt>
                <c:pt idx="4">
                  <c:v>0</c:v>
                </c:pt>
                <c:pt idx="5">
                  <c:v>0</c:v>
                </c:pt>
                <c:pt idx="6">
                  <c:v>0</c:v>
                </c:pt>
                <c:pt idx="7">
                  <c:v>0</c:v>
                </c:pt>
                <c:pt idx="8">
                  <c:v>0</c:v>
                </c:pt>
                <c:pt idx="9">
                  <c:v>0</c:v>
                </c:pt>
                <c:pt idx="10" formatCode="_(&quot;$&quot;* #,##0.00_);_(&quot;$&quot;* \(#,##0.00\);_(&quot;$&quot;* &quot;-&quot;??_);_(@_)">
                  <c:v>0</c:v>
                </c:pt>
              </c:numCache>
            </c:numRef>
          </c:val>
          <c:extLst>
            <c:ext xmlns:c16="http://schemas.microsoft.com/office/drawing/2014/chart" uri="{C3380CC4-5D6E-409C-BE32-E72D297353CC}">
              <c16:uniqueId val="{00000000-47C6-4FAE-9E42-A32A7E531405}"/>
            </c:ext>
          </c:extLst>
        </c:ser>
        <c:dLbls>
          <c:showLegendKey val="0"/>
          <c:showVal val="0"/>
          <c:showCatName val="0"/>
          <c:showSerName val="0"/>
          <c:showPercent val="0"/>
          <c:showBubbleSize val="0"/>
        </c:dLbls>
        <c:gapWidth val="219"/>
        <c:overlap val="-27"/>
        <c:axId val="1141790727"/>
        <c:axId val="1141792775"/>
      </c:barChart>
      <c:catAx>
        <c:axId val="11417907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41792775"/>
        <c:crosses val="autoZero"/>
        <c:auto val="1"/>
        <c:lblAlgn val="ctr"/>
        <c:lblOffset val="100"/>
        <c:noMultiLvlLbl val="0"/>
      </c:catAx>
      <c:valAx>
        <c:axId val="1141792775"/>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41790727"/>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Tasks Completed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B2D0-41AA-8613-08658234F5F5}"/>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B2D0-41AA-8613-08658234F5F5}"/>
              </c:ext>
            </c:extLst>
          </c:dPt>
          <c:dLbls>
            <c:delete val="1"/>
          </c:dLbls>
          <c:val>
            <c:numRef>
              <c:f>'Revenue Goals'!$J$3:$J$4</c:f>
              <c:numCache>
                <c:formatCode>General</c:formatCode>
                <c:ptCount val="2"/>
                <c:pt idx="0">
                  <c:v>0</c:v>
                </c:pt>
                <c:pt idx="1">
                  <c:v>4</c:v>
                </c:pt>
              </c:numCache>
            </c:numRef>
          </c:val>
          <c:extLst>
            <c:ext xmlns:c16="http://schemas.microsoft.com/office/drawing/2014/chart" uri="{C3380CC4-5D6E-409C-BE32-E72D297353CC}">
              <c16:uniqueId val="{00000004-B2D0-41AA-8613-08658234F5F5}"/>
            </c:ext>
          </c:extLst>
        </c:ser>
        <c:dLbls>
          <c:showLegendKey val="0"/>
          <c:showVal val="0"/>
          <c:showCatName val="0"/>
          <c:showSerName val="0"/>
          <c:showPercent val="1"/>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Last Month's Net Income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rgbClr val="FFC000"/>
            </a:solidFill>
            <a:ln>
              <a:noFill/>
            </a:ln>
            <a:effectLst/>
          </c:spPr>
          <c:invertIfNegative val="0"/>
          <c:cat>
            <c:strRef>
              <c:f>'Net Income Goals'!$G$3:$G$13</c:f>
              <c:strCache>
                <c:ptCount val="11"/>
                <c:pt idx="0">
                  <c:v>2nd Meeting</c:v>
                </c:pt>
                <c:pt idx="1">
                  <c:v>3rd Meeting</c:v>
                </c:pt>
                <c:pt idx="2">
                  <c:v>4th Meeting</c:v>
                </c:pt>
                <c:pt idx="3">
                  <c:v>5th Meeting</c:v>
                </c:pt>
                <c:pt idx="4">
                  <c:v>6th Meeting</c:v>
                </c:pt>
                <c:pt idx="5">
                  <c:v>7th Meeting</c:v>
                </c:pt>
                <c:pt idx="6">
                  <c:v>8th Meeting </c:v>
                </c:pt>
                <c:pt idx="7">
                  <c:v>9th Meeting </c:v>
                </c:pt>
                <c:pt idx="8">
                  <c:v>10th Meeting </c:v>
                </c:pt>
                <c:pt idx="9">
                  <c:v>11th Meeting </c:v>
                </c:pt>
                <c:pt idx="10">
                  <c:v>Goal</c:v>
                </c:pt>
              </c:strCache>
            </c:strRef>
          </c:cat>
          <c:val>
            <c:numRef>
              <c:f>'Net Income Goals'!$H$3:$H$13</c:f>
              <c:numCache>
                <c:formatCode>_("$"* #,##0_);_("$"* \(#,##0\);_("$"* "-"??_);_(@_)</c:formatCode>
                <c:ptCount val="11"/>
                <c:pt idx="0">
                  <c:v>0</c:v>
                </c:pt>
                <c:pt idx="1">
                  <c:v>0</c:v>
                </c:pt>
                <c:pt idx="2">
                  <c:v>0</c:v>
                </c:pt>
                <c:pt idx="3">
                  <c:v>0</c:v>
                </c:pt>
                <c:pt idx="4">
                  <c:v>0</c:v>
                </c:pt>
                <c:pt idx="5">
                  <c:v>0</c:v>
                </c:pt>
                <c:pt idx="6">
                  <c:v>0</c:v>
                </c:pt>
                <c:pt idx="7">
                  <c:v>0</c:v>
                </c:pt>
                <c:pt idx="8">
                  <c:v>0</c:v>
                </c:pt>
                <c:pt idx="9">
                  <c:v>0</c:v>
                </c:pt>
                <c:pt idx="10" formatCode="_(&quot;$&quot;* #,##0.00_);_(&quot;$&quot;* \(#,##0.00\);_(&quot;$&quot;* &quot;-&quot;??_);_(@_)">
                  <c:v>0</c:v>
                </c:pt>
              </c:numCache>
            </c:numRef>
          </c:val>
          <c:extLst>
            <c:ext xmlns:c16="http://schemas.microsoft.com/office/drawing/2014/chart" uri="{C3380CC4-5D6E-409C-BE32-E72D297353CC}">
              <c16:uniqueId val="{00000005-A5F4-426F-BFCF-97CFF0EA9D9F}"/>
            </c:ext>
          </c:extLst>
        </c:ser>
        <c:dLbls>
          <c:showLegendKey val="0"/>
          <c:showVal val="0"/>
          <c:showCatName val="0"/>
          <c:showSerName val="0"/>
          <c:showPercent val="0"/>
          <c:showBubbleSize val="0"/>
        </c:dLbls>
        <c:gapWidth val="219"/>
        <c:overlap val="-27"/>
        <c:axId val="1141790727"/>
        <c:axId val="1141792775"/>
      </c:barChart>
      <c:catAx>
        <c:axId val="11417907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41792775"/>
        <c:crosses val="autoZero"/>
        <c:auto val="1"/>
        <c:lblAlgn val="ctr"/>
        <c:lblOffset val="100"/>
        <c:noMultiLvlLbl val="0"/>
      </c:catAx>
      <c:valAx>
        <c:axId val="1141792775"/>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41790727"/>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Tasks Completed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06C9-474B-9B19-E48CEEA70F7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06C9-474B-9B19-E48CEEA70F74}"/>
              </c:ext>
            </c:extLst>
          </c:dPt>
          <c:dLbls>
            <c:delete val="1"/>
          </c:dLbls>
          <c:val>
            <c:numRef>
              <c:f>'Net Income Goals'!$J$3:$J$4</c:f>
              <c:numCache>
                <c:formatCode>General</c:formatCode>
                <c:ptCount val="2"/>
                <c:pt idx="0">
                  <c:v>0</c:v>
                </c:pt>
                <c:pt idx="1">
                  <c:v>4</c:v>
                </c:pt>
              </c:numCache>
            </c:numRef>
          </c:val>
          <c:extLst>
            <c:ext xmlns:c16="http://schemas.microsoft.com/office/drawing/2014/chart" uri="{C3380CC4-5D6E-409C-BE32-E72D297353CC}">
              <c16:uniqueId val="{00000006-66D1-4C1E-B7BD-FBFD95665764}"/>
            </c:ext>
          </c:extLst>
        </c:ser>
        <c:dLbls>
          <c:showLegendKey val="0"/>
          <c:showVal val="0"/>
          <c:showCatName val="0"/>
          <c:showSerName val="0"/>
          <c:showPercent val="1"/>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Last Month's Net Income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rgbClr val="FFC000"/>
            </a:solidFill>
            <a:ln>
              <a:noFill/>
            </a:ln>
            <a:effectLst/>
          </c:spPr>
          <c:invertIfNegative val="0"/>
          <c:cat>
            <c:strRef>
              <c:f>'Funding Goals'!$G$3:$G$13</c:f>
              <c:strCache>
                <c:ptCount val="11"/>
                <c:pt idx="0">
                  <c:v>2nd Meeting</c:v>
                </c:pt>
                <c:pt idx="1">
                  <c:v>3rd Meeting</c:v>
                </c:pt>
                <c:pt idx="2">
                  <c:v>4th Meeting</c:v>
                </c:pt>
                <c:pt idx="3">
                  <c:v>5th Meeting</c:v>
                </c:pt>
                <c:pt idx="4">
                  <c:v>6th Meeting</c:v>
                </c:pt>
                <c:pt idx="5">
                  <c:v>7th Meeting</c:v>
                </c:pt>
                <c:pt idx="6">
                  <c:v>8th Meeting </c:v>
                </c:pt>
                <c:pt idx="7">
                  <c:v>9th Meeting </c:v>
                </c:pt>
                <c:pt idx="8">
                  <c:v>10th Meeting </c:v>
                </c:pt>
                <c:pt idx="9">
                  <c:v>11th Meeting </c:v>
                </c:pt>
                <c:pt idx="10">
                  <c:v>Goal</c:v>
                </c:pt>
              </c:strCache>
            </c:strRef>
          </c:cat>
          <c:val>
            <c:numRef>
              <c:f>'Funding Goals'!$I$3:$I$13</c:f>
              <c:numCache>
                <c:formatCode>0</c:formatCode>
                <c:ptCount val="11"/>
                <c:pt idx="10" formatCode="_(&quot;$&quot;* #,##0.00_);_(&quot;$&quot;* \(#,##0.00\);_(&quot;$&quot;* &quot;-&quot;??_);_(@_)">
                  <c:v>0</c:v>
                </c:pt>
              </c:numCache>
            </c:numRef>
          </c:val>
          <c:extLst>
            <c:ext xmlns:c16="http://schemas.microsoft.com/office/drawing/2014/chart" uri="{C3380CC4-5D6E-409C-BE32-E72D297353CC}">
              <c16:uniqueId val="{00000000-B47B-4427-95A0-B53E59579F35}"/>
            </c:ext>
          </c:extLst>
        </c:ser>
        <c:dLbls>
          <c:showLegendKey val="0"/>
          <c:showVal val="0"/>
          <c:showCatName val="0"/>
          <c:showSerName val="0"/>
          <c:showPercent val="0"/>
          <c:showBubbleSize val="0"/>
        </c:dLbls>
        <c:gapWidth val="219"/>
        <c:overlap val="-27"/>
        <c:axId val="1141790727"/>
        <c:axId val="1141792775"/>
      </c:barChart>
      <c:catAx>
        <c:axId val="11417907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41792775"/>
        <c:crosses val="autoZero"/>
        <c:auto val="1"/>
        <c:lblAlgn val="ctr"/>
        <c:lblOffset val="100"/>
        <c:noMultiLvlLbl val="0"/>
      </c:catAx>
      <c:valAx>
        <c:axId val="114179277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41790727"/>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Tasks Completed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0F5E-40CE-AB5A-B1DCB519D03A}"/>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0F5E-40CE-AB5A-B1DCB519D03A}"/>
              </c:ext>
            </c:extLst>
          </c:dPt>
          <c:dLbls>
            <c:delete val="1"/>
          </c:dLbls>
          <c:val>
            <c:numRef>
              <c:f>'Funding Goals'!$K$3:$K$4</c:f>
              <c:numCache>
                <c:formatCode>General</c:formatCode>
                <c:ptCount val="2"/>
                <c:pt idx="0">
                  <c:v>0</c:v>
                </c:pt>
                <c:pt idx="1">
                  <c:v>4</c:v>
                </c:pt>
              </c:numCache>
            </c:numRef>
          </c:val>
          <c:extLst>
            <c:ext xmlns:c16="http://schemas.microsoft.com/office/drawing/2014/chart" uri="{C3380CC4-5D6E-409C-BE32-E72D297353CC}">
              <c16:uniqueId val="{00000004-0F5E-40CE-AB5A-B1DCB519D03A}"/>
            </c:ext>
          </c:extLst>
        </c:ser>
        <c:dLbls>
          <c:showLegendKey val="0"/>
          <c:showVal val="0"/>
          <c:showCatName val="0"/>
          <c:showSerName val="0"/>
          <c:showPercent val="1"/>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Recruitment</a:t>
            </a:r>
          </a:p>
        </c:rich>
      </c:tx>
      <c:layout>
        <c:manualLayout>
          <c:xMode val="edge"/>
          <c:yMode val="edge"/>
          <c:x val="0.12094192958390489"/>
          <c:y val="2.62123197903014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rgbClr val="FFC000"/>
            </a:solidFill>
            <a:ln>
              <a:noFill/>
            </a:ln>
            <a:effectLst/>
          </c:spPr>
          <c:invertIfNegative val="0"/>
          <c:cat>
            <c:strRef>
              <c:f>'Recruitment Goals'!$G$3:$G$13</c:f>
              <c:strCache>
                <c:ptCount val="11"/>
                <c:pt idx="0">
                  <c:v>2nd Meeting</c:v>
                </c:pt>
                <c:pt idx="1">
                  <c:v>3rd Meeting</c:v>
                </c:pt>
                <c:pt idx="2">
                  <c:v>4th Meeting</c:v>
                </c:pt>
                <c:pt idx="3">
                  <c:v>5th Meeting</c:v>
                </c:pt>
                <c:pt idx="4">
                  <c:v>6th Meeting</c:v>
                </c:pt>
                <c:pt idx="5">
                  <c:v>7th Meeting</c:v>
                </c:pt>
                <c:pt idx="6">
                  <c:v>8th Meeting </c:v>
                </c:pt>
                <c:pt idx="7">
                  <c:v>9th Meeting </c:v>
                </c:pt>
                <c:pt idx="8">
                  <c:v>10th Meeting </c:v>
                </c:pt>
                <c:pt idx="9">
                  <c:v>11th Meeting </c:v>
                </c:pt>
                <c:pt idx="10">
                  <c:v>Goal</c:v>
                </c:pt>
              </c:strCache>
            </c:strRef>
          </c:cat>
          <c:val>
            <c:numRef>
              <c:f>'Recruitment Goals'!$I$3:$I$13</c:f>
              <c:numCache>
                <c:formatCode>0</c:formatCode>
                <c:ptCount val="11"/>
                <c:pt idx="10" formatCode="_(&quot;$&quot;* #,##0.00_);_(&quot;$&quot;* \(#,##0.00\);_(&quot;$&quot;* &quot;-&quot;??_);_(@_)">
                  <c:v>0</c:v>
                </c:pt>
              </c:numCache>
            </c:numRef>
          </c:val>
          <c:extLst>
            <c:ext xmlns:c16="http://schemas.microsoft.com/office/drawing/2014/chart" uri="{C3380CC4-5D6E-409C-BE32-E72D297353CC}">
              <c16:uniqueId val="{00000000-A9D2-4841-9C6D-D5C5EFD9733B}"/>
            </c:ext>
          </c:extLst>
        </c:ser>
        <c:dLbls>
          <c:showLegendKey val="0"/>
          <c:showVal val="0"/>
          <c:showCatName val="0"/>
          <c:showSerName val="0"/>
          <c:showPercent val="0"/>
          <c:showBubbleSize val="0"/>
        </c:dLbls>
        <c:gapWidth val="219"/>
        <c:overlap val="-27"/>
        <c:axId val="1141790727"/>
        <c:axId val="1141792775"/>
      </c:barChart>
      <c:catAx>
        <c:axId val="11417907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41792775"/>
        <c:crosses val="autoZero"/>
        <c:auto val="1"/>
        <c:lblAlgn val="ctr"/>
        <c:lblOffset val="100"/>
        <c:noMultiLvlLbl val="0"/>
      </c:catAx>
      <c:valAx>
        <c:axId val="114179277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41790727"/>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6.xml.rels><?xml version="1.0" encoding="UTF-8" standalone="yes"?>
<Relationships xmlns="http://schemas.openxmlformats.org/package/2006/relationships"><Relationship Id="rId2" Type="http://schemas.openxmlformats.org/officeDocument/2006/relationships/chart" Target="../charts/chart12.xml"/><Relationship Id="rId1" Type="http://schemas.openxmlformats.org/officeDocument/2006/relationships/chart" Target="../charts/chart11.xml"/></Relationships>
</file>

<file path=xl/drawings/_rels/drawing7.xml.rels><?xml version="1.0" encoding="UTF-8" standalone="yes"?>
<Relationships xmlns="http://schemas.openxmlformats.org/package/2006/relationships"><Relationship Id="rId8" Type="http://schemas.openxmlformats.org/officeDocument/2006/relationships/chart" Target="../charts/chart18.xml"/><Relationship Id="rId3" Type="http://schemas.openxmlformats.org/officeDocument/2006/relationships/chart" Target="../charts/chart15.xml"/><Relationship Id="rId7" Type="http://schemas.openxmlformats.org/officeDocument/2006/relationships/chart" Target="../charts/chart17.xml"/><Relationship Id="rId2" Type="http://schemas.openxmlformats.org/officeDocument/2006/relationships/chart" Target="../charts/chart14.xml"/><Relationship Id="rId1" Type="http://schemas.openxmlformats.org/officeDocument/2006/relationships/chart" Target="../charts/chart13.xml"/><Relationship Id="rId6" Type="http://schemas.openxmlformats.org/officeDocument/2006/relationships/image" Target="../media/image2.svg"/><Relationship Id="rId11" Type="http://schemas.openxmlformats.org/officeDocument/2006/relationships/chart" Target="../charts/chart21.xml"/><Relationship Id="rId5" Type="http://schemas.openxmlformats.org/officeDocument/2006/relationships/image" Target="../media/image1.png"/><Relationship Id="rId10" Type="http://schemas.openxmlformats.org/officeDocument/2006/relationships/chart" Target="../charts/chart20.xml"/><Relationship Id="rId4" Type="http://schemas.openxmlformats.org/officeDocument/2006/relationships/chart" Target="../charts/chart16.xml"/><Relationship Id="rId9" Type="http://schemas.openxmlformats.org/officeDocument/2006/relationships/chart" Target="../charts/chart19.xml"/></Relationships>
</file>

<file path=xl/drawings/drawing1.xml><?xml version="1.0" encoding="utf-8"?>
<xdr:wsDr xmlns:xdr="http://schemas.openxmlformats.org/drawingml/2006/spreadsheetDrawing" xmlns:a="http://schemas.openxmlformats.org/drawingml/2006/main">
  <xdr:twoCellAnchor>
    <xdr:from>
      <xdr:col>8</xdr:col>
      <xdr:colOff>238125</xdr:colOff>
      <xdr:row>6</xdr:row>
      <xdr:rowOff>0</xdr:rowOff>
    </xdr:from>
    <xdr:to>
      <xdr:col>9</xdr:col>
      <xdr:colOff>1438275</xdr:colOff>
      <xdr:row>11</xdr:row>
      <xdr:rowOff>257175</xdr:rowOff>
    </xdr:to>
    <xdr:graphicFrame macro="">
      <xdr:nvGraphicFramePr>
        <xdr:cNvPr id="2" name="Chart 1">
          <a:extLst>
            <a:ext uri="{FF2B5EF4-FFF2-40B4-BE49-F238E27FC236}">
              <a16:creationId xmlns:a16="http://schemas.microsoft.com/office/drawing/2014/main" id="{362A425B-CE08-4C59-AB87-E1F6CA73D1C3}"/>
            </a:ext>
            <a:ext uri="{147F2762-F138-4A5C-976F-8EAC2B608ADB}">
              <a16:predDERef xmlns:a16="http://schemas.microsoft.com/office/drawing/2014/main" pred="{67F48AE8-6229-46CB-90BB-E7248A9601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510540</xdr:colOff>
      <xdr:row>1</xdr:row>
      <xdr:rowOff>59055</xdr:rowOff>
    </xdr:from>
    <xdr:to>
      <xdr:col>9</xdr:col>
      <xdr:colOff>1154430</xdr:colOff>
      <xdr:row>5</xdr:row>
      <xdr:rowOff>325755</xdr:rowOff>
    </xdr:to>
    <xdr:graphicFrame macro="">
      <xdr:nvGraphicFramePr>
        <xdr:cNvPr id="3" name="Chart 1">
          <a:extLst>
            <a:ext uri="{FF2B5EF4-FFF2-40B4-BE49-F238E27FC236}">
              <a16:creationId xmlns:a16="http://schemas.microsoft.com/office/drawing/2014/main" id="{745AF31C-507F-4EBC-8654-F36BFB59CF4F}"/>
            </a:ext>
            <a:ext uri="{147F2762-F138-4A5C-976F-8EAC2B608ADB}">
              <a16:predDERef xmlns:a16="http://schemas.microsoft.com/office/drawing/2014/main" pred="{362A425B-CE08-4C59-AB87-E1F6CA73D1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8</xdr:col>
      <xdr:colOff>257175</xdr:colOff>
      <xdr:row>6</xdr:row>
      <xdr:rowOff>139065</xdr:rowOff>
    </xdr:from>
    <xdr:to>
      <xdr:col>9</xdr:col>
      <xdr:colOff>1453515</xdr:colOff>
      <xdr:row>11</xdr:row>
      <xdr:rowOff>163830</xdr:rowOff>
    </xdr:to>
    <xdr:graphicFrame macro="">
      <xdr:nvGraphicFramePr>
        <xdr:cNvPr id="2" name="Chart 1">
          <a:extLst>
            <a:ext uri="{FF2B5EF4-FFF2-40B4-BE49-F238E27FC236}">
              <a16:creationId xmlns:a16="http://schemas.microsoft.com/office/drawing/2014/main" id="{FFCE929F-6CFC-427A-883B-FBCAE5301905}"/>
            </a:ext>
            <a:ext uri="{147F2762-F138-4A5C-976F-8EAC2B608ADB}">
              <a16:predDERef xmlns:a16="http://schemas.microsoft.com/office/drawing/2014/main" pred="{67F48AE8-6229-46CB-90BB-E7248A9601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472440</xdr:colOff>
      <xdr:row>1</xdr:row>
      <xdr:rowOff>106680</xdr:rowOff>
    </xdr:from>
    <xdr:to>
      <xdr:col>9</xdr:col>
      <xdr:colOff>1120140</xdr:colOff>
      <xdr:row>6</xdr:row>
      <xdr:rowOff>30480</xdr:rowOff>
    </xdr:to>
    <xdr:graphicFrame macro="">
      <xdr:nvGraphicFramePr>
        <xdr:cNvPr id="3" name="Chart 1">
          <a:extLst>
            <a:ext uri="{FF2B5EF4-FFF2-40B4-BE49-F238E27FC236}">
              <a16:creationId xmlns:a16="http://schemas.microsoft.com/office/drawing/2014/main" id="{7E8C81E7-1D33-4F1A-840D-388DC513244E}"/>
            </a:ext>
            <a:ext uri="{147F2762-F138-4A5C-976F-8EAC2B608ADB}">
              <a16:predDERef xmlns:a16="http://schemas.microsoft.com/office/drawing/2014/main" pred="{FFCE929F-6CFC-427A-883B-FBCAE53019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8</xdr:col>
      <xdr:colOff>257175</xdr:colOff>
      <xdr:row>6</xdr:row>
      <xdr:rowOff>139065</xdr:rowOff>
    </xdr:from>
    <xdr:to>
      <xdr:col>9</xdr:col>
      <xdr:colOff>1453515</xdr:colOff>
      <xdr:row>11</xdr:row>
      <xdr:rowOff>163830</xdr:rowOff>
    </xdr:to>
    <xdr:graphicFrame macro="">
      <xdr:nvGraphicFramePr>
        <xdr:cNvPr id="3" name="Chart 1">
          <a:extLst>
            <a:ext uri="{FF2B5EF4-FFF2-40B4-BE49-F238E27FC236}">
              <a16:creationId xmlns:a16="http://schemas.microsoft.com/office/drawing/2014/main" id="{7352A9EF-CCAB-4005-95D8-A604C7B22830}"/>
            </a:ext>
            <a:ext uri="{147F2762-F138-4A5C-976F-8EAC2B608ADB}">
              <a16:predDERef xmlns:a16="http://schemas.microsoft.com/office/drawing/2014/main" pred="{67F48AE8-6229-46CB-90BB-E7248A9601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567690</xdr:colOff>
      <xdr:row>1</xdr:row>
      <xdr:rowOff>91440</xdr:rowOff>
    </xdr:from>
    <xdr:to>
      <xdr:col>9</xdr:col>
      <xdr:colOff>1255395</xdr:colOff>
      <xdr:row>6</xdr:row>
      <xdr:rowOff>19050</xdr:rowOff>
    </xdr:to>
    <xdr:graphicFrame macro="">
      <xdr:nvGraphicFramePr>
        <xdr:cNvPr id="2" name="Chart 1">
          <a:extLst>
            <a:ext uri="{FF2B5EF4-FFF2-40B4-BE49-F238E27FC236}">
              <a16:creationId xmlns:a16="http://schemas.microsoft.com/office/drawing/2014/main" id="{0E02793E-E515-4003-9842-83ED82225D78}"/>
            </a:ext>
            <a:ext uri="{147F2762-F138-4A5C-976F-8EAC2B608ADB}">
              <a16:predDERef xmlns:a16="http://schemas.microsoft.com/office/drawing/2014/main" pred="{7352A9EF-CCAB-4005-95D8-A604C7B228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9</xdr:col>
      <xdr:colOff>257175</xdr:colOff>
      <xdr:row>6</xdr:row>
      <xdr:rowOff>139065</xdr:rowOff>
    </xdr:from>
    <xdr:to>
      <xdr:col>10</xdr:col>
      <xdr:colOff>1453515</xdr:colOff>
      <xdr:row>11</xdr:row>
      <xdr:rowOff>163830</xdr:rowOff>
    </xdr:to>
    <xdr:graphicFrame macro="">
      <xdr:nvGraphicFramePr>
        <xdr:cNvPr id="2" name="Chart 1">
          <a:extLst>
            <a:ext uri="{FF2B5EF4-FFF2-40B4-BE49-F238E27FC236}">
              <a16:creationId xmlns:a16="http://schemas.microsoft.com/office/drawing/2014/main" id="{B9D695E5-7CA7-40B1-9432-E7E84BBAF2C0}"/>
            </a:ext>
            <a:ext uri="{147F2762-F138-4A5C-976F-8EAC2B608ADB}">
              <a16:predDERef xmlns:a16="http://schemas.microsoft.com/office/drawing/2014/main" pred="{67F48AE8-6229-46CB-90BB-E7248A9601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312420</xdr:colOff>
      <xdr:row>1</xdr:row>
      <xdr:rowOff>76200</xdr:rowOff>
    </xdr:from>
    <xdr:to>
      <xdr:col>10</xdr:col>
      <xdr:colOff>986790</xdr:colOff>
      <xdr:row>6</xdr:row>
      <xdr:rowOff>5715</xdr:rowOff>
    </xdr:to>
    <xdr:graphicFrame macro="">
      <xdr:nvGraphicFramePr>
        <xdr:cNvPr id="3" name="Chart 1">
          <a:extLst>
            <a:ext uri="{FF2B5EF4-FFF2-40B4-BE49-F238E27FC236}">
              <a16:creationId xmlns:a16="http://schemas.microsoft.com/office/drawing/2014/main" id="{9768BAC5-9F74-4FB8-90E4-F0BDE954F0D3}"/>
            </a:ext>
            <a:ext uri="{147F2762-F138-4A5C-976F-8EAC2B608ADB}">
              <a16:predDERef xmlns:a16="http://schemas.microsoft.com/office/drawing/2014/main" pred="{B9D695E5-7CA7-40B1-9432-E7E84BBAF2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9</xdr:col>
      <xdr:colOff>257175</xdr:colOff>
      <xdr:row>6</xdr:row>
      <xdr:rowOff>139065</xdr:rowOff>
    </xdr:from>
    <xdr:to>
      <xdr:col>10</xdr:col>
      <xdr:colOff>1453515</xdr:colOff>
      <xdr:row>11</xdr:row>
      <xdr:rowOff>163830</xdr:rowOff>
    </xdr:to>
    <xdr:graphicFrame macro="">
      <xdr:nvGraphicFramePr>
        <xdr:cNvPr id="2" name="Chart 1">
          <a:extLst>
            <a:ext uri="{FF2B5EF4-FFF2-40B4-BE49-F238E27FC236}">
              <a16:creationId xmlns:a16="http://schemas.microsoft.com/office/drawing/2014/main" id="{E76A683B-D52C-4101-9A55-CD902D4CE9E5}"/>
            </a:ext>
            <a:ext uri="{147F2762-F138-4A5C-976F-8EAC2B608ADB}">
              <a16:predDERef xmlns:a16="http://schemas.microsoft.com/office/drawing/2014/main" pred="{67F48AE8-6229-46CB-90BB-E7248A9601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440055</xdr:colOff>
      <xdr:row>1</xdr:row>
      <xdr:rowOff>112395</xdr:rowOff>
    </xdr:from>
    <xdr:to>
      <xdr:col>10</xdr:col>
      <xdr:colOff>1076325</xdr:colOff>
      <xdr:row>6</xdr:row>
      <xdr:rowOff>38100</xdr:rowOff>
    </xdr:to>
    <xdr:graphicFrame macro="">
      <xdr:nvGraphicFramePr>
        <xdr:cNvPr id="3" name="Chart 1">
          <a:extLst>
            <a:ext uri="{FF2B5EF4-FFF2-40B4-BE49-F238E27FC236}">
              <a16:creationId xmlns:a16="http://schemas.microsoft.com/office/drawing/2014/main" id="{AD2D84D9-5E87-4D2A-9239-8BDF0E398D55}"/>
            </a:ext>
            <a:ext uri="{147F2762-F138-4A5C-976F-8EAC2B608ADB}">
              <a16:predDERef xmlns:a16="http://schemas.microsoft.com/office/drawing/2014/main" pred="{E76A683B-D52C-4101-9A55-CD902D4CE9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8</xdr:col>
      <xdr:colOff>257175</xdr:colOff>
      <xdr:row>6</xdr:row>
      <xdr:rowOff>139065</xdr:rowOff>
    </xdr:from>
    <xdr:to>
      <xdr:col>9</xdr:col>
      <xdr:colOff>1453515</xdr:colOff>
      <xdr:row>11</xdr:row>
      <xdr:rowOff>163830</xdr:rowOff>
    </xdr:to>
    <xdr:graphicFrame macro="">
      <xdr:nvGraphicFramePr>
        <xdr:cNvPr id="2" name="Chart 1">
          <a:extLst>
            <a:ext uri="{FF2B5EF4-FFF2-40B4-BE49-F238E27FC236}">
              <a16:creationId xmlns:a16="http://schemas.microsoft.com/office/drawing/2014/main" id="{77607D7F-C641-44F6-8116-40275C1624B2}"/>
            </a:ext>
            <a:ext uri="{147F2762-F138-4A5C-976F-8EAC2B608ADB}">
              <a16:predDERef xmlns:a16="http://schemas.microsoft.com/office/drawing/2014/main" pred="{67F48AE8-6229-46CB-90BB-E7248A9601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506730</xdr:colOff>
      <xdr:row>1</xdr:row>
      <xdr:rowOff>106680</xdr:rowOff>
    </xdr:from>
    <xdr:to>
      <xdr:col>9</xdr:col>
      <xdr:colOff>1152525</xdr:colOff>
      <xdr:row>6</xdr:row>
      <xdr:rowOff>26670</xdr:rowOff>
    </xdr:to>
    <xdr:graphicFrame macro="">
      <xdr:nvGraphicFramePr>
        <xdr:cNvPr id="3" name="Chart 1">
          <a:extLst>
            <a:ext uri="{FF2B5EF4-FFF2-40B4-BE49-F238E27FC236}">
              <a16:creationId xmlns:a16="http://schemas.microsoft.com/office/drawing/2014/main" id="{51FA0133-D7F9-4763-AB0F-128B7B57EB7F}"/>
            </a:ext>
            <a:ext uri="{147F2762-F138-4A5C-976F-8EAC2B608ADB}">
              <a16:predDERef xmlns:a16="http://schemas.microsoft.com/office/drawing/2014/main" pred="{77607D7F-C641-44F6-8116-40275C1624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790575</xdr:colOff>
      <xdr:row>23</xdr:row>
      <xdr:rowOff>1047750</xdr:rowOff>
    </xdr:from>
    <xdr:to>
      <xdr:col>7</xdr:col>
      <xdr:colOff>133350</xdr:colOff>
      <xdr:row>25</xdr:row>
      <xdr:rowOff>276225</xdr:rowOff>
    </xdr:to>
    <xdr:graphicFrame macro="">
      <xdr:nvGraphicFramePr>
        <xdr:cNvPr id="31" name="Chart 30" descr="Bar chart showing each goal as a percentage of the whole set">
          <a:extLst>
            <a:ext uri="{FF2B5EF4-FFF2-40B4-BE49-F238E27FC236}">
              <a16:creationId xmlns:a16="http://schemas.microsoft.com/office/drawing/2014/main" id="{00000000-0008-0000-0000-00001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1539830</xdr:colOff>
      <xdr:row>22</xdr:row>
      <xdr:rowOff>285592</xdr:rowOff>
    </xdr:from>
    <xdr:to>
      <xdr:col>5</xdr:col>
      <xdr:colOff>2040395</xdr:colOff>
      <xdr:row>23</xdr:row>
      <xdr:rowOff>476092</xdr:rowOff>
    </xdr:to>
    <xdr:graphicFrame macro="">
      <xdr:nvGraphicFramePr>
        <xdr:cNvPr id="6" name="Chart 5">
          <a:extLst>
            <a:ext uri="{FF2B5EF4-FFF2-40B4-BE49-F238E27FC236}">
              <a16:creationId xmlns:a16="http://schemas.microsoft.com/office/drawing/2014/main" id="{00000000-0008-0000-0000-000006000000}"/>
            </a:ext>
            <a:ext uri="{147F2762-F138-4A5C-976F-8EAC2B608ADB}">
              <a16:predDERef xmlns:a16="http://schemas.microsoft.com/office/drawing/2014/main" pred="{00000000-0008-0000-0000-00001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555644</xdr:colOff>
      <xdr:row>22</xdr:row>
      <xdr:rowOff>245587</xdr:rowOff>
    </xdr:from>
    <xdr:to>
      <xdr:col>3</xdr:col>
      <xdr:colOff>1086689</xdr:colOff>
      <xdr:row>23</xdr:row>
      <xdr:rowOff>432277</xdr:rowOff>
    </xdr:to>
    <xdr:graphicFrame macro="">
      <xdr:nvGraphicFramePr>
        <xdr:cNvPr id="5" name="Chart 4">
          <a:extLst>
            <a:ext uri="{FF2B5EF4-FFF2-40B4-BE49-F238E27FC236}">
              <a16:creationId xmlns:a16="http://schemas.microsoft.com/office/drawing/2014/main" id="{00000000-0008-0000-0000-000005000000}"/>
            </a:ext>
            <a:ext uri="{147F2762-F138-4A5C-976F-8EAC2B608ADB}">
              <a16:predDERef xmlns:a16="http://schemas.microsoft.com/office/drawing/2014/main" pred="{00000000-0008-0000-00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264474</xdr:colOff>
      <xdr:row>22</xdr:row>
      <xdr:rowOff>245587</xdr:rowOff>
    </xdr:from>
    <xdr:to>
      <xdr:col>2</xdr:col>
      <xdr:colOff>369203</xdr:colOff>
      <xdr:row>23</xdr:row>
      <xdr:rowOff>432277</xdr:rowOff>
    </xdr:to>
    <xdr:graphicFrame macro="">
      <xdr:nvGraphicFramePr>
        <xdr:cNvPr id="2" name="Chart 1">
          <a:extLst>
            <a:ext uri="{FF2B5EF4-FFF2-40B4-BE49-F238E27FC236}">
              <a16:creationId xmlns:a16="http://schemas.microsoft.com/office/drawing/2014/main" id="{00000000-0008-0000-0000-000002000000}"/>
            </a:ext>
            <a:ext uri="{147F2762-F138-4A5C-976F-8EAC2B608ADB}">
              <a16:predDERef xmlns:a16="http://schemas.microsoft.com/office/drawing/2014/main" pred="{00000000-0008-0000-00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6</xdr:col>
      <xdr:colOff>651015</xdr:colOff>
      <xdr:row>22</xdr:row>
      <xdr:rowOff>1277760</xdr:rowOff>
    </xdr:from>
    <xdr:to>
      <xdr:col>6</xdr:col>
      <xdr:colOff>1578750</xdr:colOff>
      <xdr:row>22</xdr:row>
      <xdr:rowOff>2194065</xdr:rowOff>
    </xdr:to>
    <xdr:pic>
      <xdr:nvPicPr>
        <xdr:cNvPr id="42" name="Graphic 41" descr="Clipboard with solid fill">
          <a:extLst>
            <a:ext uri="{FF2B5EF4-FFF2-40B4-BE49-F238E27FC236}">
              <a16:creationId xmlns:a16="http://schemas.microsoft.com/office/drawing/2014/main" id="{F868DE8F-9346-B44F-6F37-946932FF5CFF}"/>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12623940" y="7002285"/>
          <a:ext cx="920115" cy="920115"/>
        </a:xfrm>
        <a:prstGeom prst="rect">
          <a:avLst/>
        </a:prstGeom>
      </xdr:spPr>
    </xdr:pic>
    <xdr:clientData/>
  </xdr:twoCellAnchor>
  <xdr:twoCellAnchor>
    <xdr:from>
      <xdr:col>1</xdr:col>
      <xdr:colOff>38100</xdr:colOff>
      <xdr:row>22</xdr:row>
      <xdr:rowOff>487680</xdr:rowOff>
    </xdr:from>
    <xdr:to>
      <xdr:col>2</xdr:col>
      <xdr:colOff>342900</xdr:colOff>
      <xdr:row>23</xdr:row>
      <xdr:rowOff>388620</xdr:rowOff>
    </xdr:to>
    <xdr:graphicFrame macro="">
      <xdr:nvGraphicFramePr>
        <xdr:cNvPr id="4" name="Chart 3">
          <a:extLst>
            <a:ext uri="{FF2B5EF4-FFF2-40B4-BE49-F238E27FC236}">
              <a16:creationId xmlns:a16="http://schemas.microsoft.com/office/drawing/2014/main" id="{2D1B1D26-32A5-F462-7552-CE823FD136B9}"/>
            </a:ext>
            <a:ext uri="{147F2762-F138-4A5C-976F-8EAC2B608ADB}">
              <a16:predDERef xmlns:a16="http://schemas.microsoft.com/office/drawing/2014/main" pred="{F868DE8F-9346-B44F-6F37-946932FF5CF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403860</xdr:colOff>
      <xdr:row>22</xdr:row>
      <xdr:rowOff>480060</xdr:rowOff>
    </xdr:from>
    <xdr:to>
      <xdr:col>3</xdr:col>
      <xdr:colOff>723900</xdr:colOff>
      <xdr:row>23</xdr:row>
      <xdr:rowOff>388620</xdr:rowOff>
    </xdr:to>
    <xdr:graphicFrame macro="">
      <xdr:nvGraphicFramePr>
        <xdr:cNvPr id="8" name="Chart 7">
          <a:extLst>
            <a:ext uri="{FF2B5EF4-FFF2-40B4-BE49-F238E27FC236}">
              <a16:creationId xmlns:a16="http://schemas.microsoft.com/office/drawing/2014/main" id="{D0A0A04A-A7F3-4DED-928D-6D74CDC72D07}"/>
            </a:ext>
            <a:ext uri="{147F2762-F138-4A5C-976F-8EAC2B608ADB}">
              <a16:predDERef xmlns:a16="http://schemas.microsoft.com/office/drawing/2014/main" pred="{2D1B1D26-32A5-F462-7552-CE823FD136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xdr:col>
      <xdr:colOff>807720</xdr:colOff>
      <xdr:row>22</xdr:row>
      <xdr:rowOff>480060</xdr:rowOff>
    </xdr:from>
    <xdr:to>
      <xdr:col>4</xdr:col>
      <xdr:colOff>1120140</xdr:colOff>
      <xdr:row>23</xdr:row>
      <xdr:rowOff>388620</xdr:rowOff>
    </xdr:to>
    <xdr:graphicFrame macro="">
      <xdr:nvGraphicFramePr>
        <xdr:cNvPr id="9" name="Chart 8">
          <a:extLst>
            <a:ext uri="{FF2B5EF4-FFF2-40B4-BE49-F238E27FC236}">
              <a16:creationId xmlns:a16="http://schemas.microsoft.com/office/drawing/2014/main" id="{0D556257-C423-4E6E-9BAF-0AFA83C9A9FC}"/>
            </a:ext>
            <a:ext uri="{147F2762-F138-4A5C-976F-8EAC2B608ADB}">
              <a16:predDERef xmlns:a16="http://schemas.microsoft.com/office/drawing/2014/main" pred="{D0A0A04A-A7F3-4DED-928D-6D74CDC72D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1226820</xdr:colOff>
      <xdr:row>22</xdr:row>
      <xdr:rowOff>495300</xdr:rowOff>
    </xdr:from>
    <xdr:to>
      <xdr:col>5</xdr:col>
      <xdr:colOff>1554480</xdr:colOff>
      <xdr:row>23</xdr:row>
      <xdr:rowOff>411480</xdr:rowOff>
    </xdr:to>
    <xdr:graphicFrame macro="">
      <xdr:nvGraphicFramePr>
        <xdr:cNvPr id="10" name="Chart 9">
          <a:extLst>
            <a:ext uri="{FF2B5EF4-FFF2-40B4-BE49-F238E27FC236}">
              <a16:creationId xmlns:a16="http://schemas.microsoft.com/office/drawing/2014/main" id="{079081D1-0D9D-4E59-AA4D-2055750C720B}"/>
            </a:ext>
            <a:ext uri="{147F2762-F138-4A5C-976F-8EAC2B608ADB}">
              <a16:predDERef xmlns:a16="http://schemas.microsoft.com/office/drawing/2014/main" pred="{0D556257-C423-4E6E-9BAF-0AFA83C9A9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5</xdr:col>
      <xdr:colOff>1668780</xdr:colOff>
      <xdr:row>22</xdr:row>
      <xdr:rowOff>480060</xdr:rowOff>
    </xdr:from>
    <xdr:to>
      <xdr:col>6</xdr:col>
      <xdr:colOff>1996440</xdr:colOff>
      <xdr:row>23</xdr:row>
      <xdr:rowOff>396240</xdr:rowOff>
    </xdr:to>
    <xdr:graphicFrame macro="">
      <xdr:nvGraphicFramePr>
        <xdr:cNvPr id="11" name="Chart 10">
          <a:extLst>
            <a:ext uri="{FF2B5EF4-FFF2-40B4-BE49-F238E27FC236}">
              <a16:creationId xmlns:a16="http://schemas.microsoft.com/office/drawing/2014/main" id="{E86CC3C5-1F0C-4303-B801-F7A345DFA293}"/>
            </a:ext>
            <a:ext uri="{147F2762-F138-4A5C-976F-8EAC2B608ADB}">
              <a16:predDERef xmlns:a16="http://schemas.microsoft.com/office/drawing/2014/main" pred="{079081D1-0D9D-4E59-AA4D-2055750C72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DXFComplements" extRef="D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2D25FD5-9ABE-435E-9AD5-F41433686AAC}" name="Tasks376" displayName="Tasks376" ref="A16:E20" totalsRowShown="0" headerRowDxfId="79" dataDxfId="78" headerRowBorderDxfId="77">
  <autoFilter ref="A16:E20" xr:uid="{00000000-0009-0000-0100-000001000000}">
    <filterColumn colId="0" hiddenButton="1"/>
    <filterColumn colId="1" hiddenButton="1"/>
    <filterColumn colId="2" hiddenButton="1"/>
    <filterColumn colId="3" hiddenButton="1"/>
    <filterColumn colId="4" hiddenButton="1"/>
  </autoFilter>
  <tableColumns count="5">
    <tableColumn id="6" xr3:uid="{0F7AB947-18C4-4D04-B234-62A0759272FE}" name="Column1" dataDxfId="76" dataCellStyle="Status Icon Text"/>
    <tableColumn id="1" xr3:uid="{6988B93F-5442-47BE-8785-D8F104AAA615}" name="Column2" dataDxfId="75">
      <calculatedColumnFormula>+D5</calculatedColumnFormula>
    </tableColumn>
    <tableColumn id="2" xr3:uid="{DA65D8AC-0511-4E5F-A6DB-C3A986ABD8E9}" name="Column3" dataDxfId="74"/>
    <tableColumn id="9" xr3:uid="{C1464D6B-3FEF-4383-9D6A-ADB36B41F852}" name="Column4" dataDxfId="73" dataCellStyle="Center aligned"/>
    <tableColumn id="3" xr3:uid="{FF442BD4-5F1B-4B2D-9FF4-2E171CB11E0C}" name="Column5" dataDxfId="72" dataCellStyle="Status Icon Text">
      <calculatedColumnFormula array="1">IFERROR(IF(ISBLANK(Tasks376[[#This Row],[Column3]]),"",IF(Tasks376[[#This Row],[Column4]]="Yes",1,IF(OR(Tasks376[[#This Row],[Column3]]&gt;PlanDueDate,Tasks376[[#This Row],[Column4]]="No"),-1,IF(OR(OR(Tasks376[[#This Row],[Column3]]=TODAY(),Tasks376[[#This Row],[Column3]]=PlanDueDate),Tasks376[[#This Row],[Column4]]="Pending"),0,"")))),"")</calculatedColumnFormula>
    </tableColumn>
  </tableColumns>
  <tableStyleInfo name="Idea Planner" showFirstColumn="0" showLastColumn="0" showRowStripes="0" showColumnStripes="0"/>
  <extLst>
    <ext xmlns:x14="http://schemas.microsoft.com/office/spreadsheetml/2009/9/main" uri="{504A1905-F514-4f6f-8877-14C23A59335A}">
      <x14:table altTextSummary="Enter Tasks, Due Date, and Notes in this table. Mark task completion status in Done column. Indicator status in column B and Status Icons in column F are automatically updated"/>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1D46161-00E7-413C-850E-D04E26DD5183}" name="Tasks37" displayName="Tasks37" ref="A16:E20" totalsRowShown="0" headerRowDxfId="65" dataDxfId="64" headerRowBorderDxfId="63">
  <autoFilter ref="A16:E20" xr:uid="{00000000-0009-0000-0100-000001000000}">
    <filterColumn colId="0" hiddenButton="1"/>
    <filterColumn colId="1" hiddenButton="1"/>
    <filterColumn colId="2" hiddenButton="1"/>
    <filterColumn colId="3" hiddenButton="1"/>
    <filterColumn colId="4" hiddenButton="1"/>
  </autoFilter>
  <tableColumns count="5">
    <tableColumn id="6" xr3:uid="{8ECDADA1-2680-4A11-AA55-4E43548E3EB8}" name="Column1" dataDxfId="62" dataCellStyle="Status Icon Text"/>
    <tableColumn id="1" xr3:uid="{A3FAED6B-5BBA-4302-8B20-6D7411E49B56}" name="Column2" dataDxfId="61">
      <calculatedColumnFormula>IF(D5="","",D5)</calculatedColumnFormula>
    </tableColumn>
    <tableColumn id="2" xr3:uid="{127D6160-B90F-436D-8095-B500F7A1020C}" name="Column3" dataDxfId="60"/>
    <tableColumn id="9" xr3:uid="{4DDAC870-6E40-4B45-AAE6-27BE166AAEFF}" name="Column4" dataDxfId="59" dataCellStyle="Center aligned"/>
    <tableColumn id="3" xr3:uid="{E3F717A3-6E7D-4FDE-8B82-D7F0E07CDBCC}" name="Column5" dataDxfId="58" dataCellStyle="Status Icon Text"/>
  </tableColumns>
  <tableStyleInfo name="Idea Planner" showFirstColumn="0" showLastColumn="0" showRowStripes="0" showColumnStripes="0"/>
  <extLst>
    <ext xmlns:x14="http://schemas.microsoft.com/office/spreadsheetml/2009/9/main" uri="{504A1905-F514-4f6f-8877-14C23A59335A}">
      <x14:table altTextSummary="Enter Tasks, Due Date, and Notes in this table. Mark task completion status in Done column. Indicator status in column B and Status Icons in column F are automatically updated"/>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770D682-6270-4EF8-8BF4-A5092A072253}" name="Tasks3" displayName="Tasks3" ref="A16:E20" totalsRowShown="0" headerRowDxfId="51" dataDxfId="50" headerRowBorderDxfId="49">
  <autoFilter ref="A16:E20" xr:uid="{00000000-0009-0000-0100-000001000000}">
    <filterColumn colId="0" hiddenButton="1"/>
    <filterColumn colId="1" hiddenButton="1"/>
    <filterColumn colId="2" hiddenButton="1"/>
    <filterColumn colId="3" hiddenButton="1"/>
    <filterColumn colId="4" hiddenButton="1"/>
  </autoFilter>
  <tableColumns count="5">
    <tableColumn id="6" xr3:uid="{8602F4D9-9E8B-410D-A2BF-A72B50C76297}" name="Column1" dataDxfId="48" dataCellStyle="Status Icon Text"/>
    <tableColumn id="1" xr3:uid="{CE24BF71-4566-48F3-845D-AAB54144A997}" name="Column2" dataDxfId="47">
      <calculatedColumnFormula>IF(D5="","",D5)</calculatedColumnFormula>
    </tableColumn>
    <tableColumn id="2" xr3:uid="{7C07029C-CD45-4861-ABBB-B0D8ADCA73CA}" name="Column3" dataDxfId="46"/>
    <tableColumn id="9" xr3:uid="{C85F81B1-FABC-4129-A84A-1F5434791EA2}" name="Column4" dataDxfId="45" dataCellStyle="Center aligned"/>
    <tableColumn id="3" xr3:uid="{3AF6B156-C303-445A-A6C1-597FD7A88AAB}" name="Column5" dataDxfId="44" dataCellStyle="Status Icon Text"/>
  </tableColumns>
  <tableStyleInfo name="Idea Planner" showFirstColumn="0" showLastColumn="0" showRowStripes="0" showColumnStripes="0"/>
  <extLst>
    <ext xmlns:x14="http://schemas.microsoft.com/office/spreadsheetml/2009/9/main" uri="{504A1905-F514-4f6f-8877-14C23A59335A}">
      <x14:table altTextSummary="Enter Tasks, Due Date, and Notes in this table. Mark task completion status in Done column. Indicator status in column B and Status Icons in column F are automatically updated"/>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EB55AA5-8390-4704-A2B9-368BEF1262CE}" name="Tasks3724" displayName="Tasks3724" ref="A16:E20" totalsRowShown="0" headerRowDxfId="37" dataDxfId="36" headerRowBorderDxfId="35">
  <autoFilter ref="A16:E20" xr:uid="{00000000-0009-0000-0100-000001000000}">
    <filterColumn colId="0" hiddenButton="1"/>
    <filterColumn colId="1" hiddenButton="1"/>
    <filterColumn colId="2" hiddenButton="1"/>
    <filterColumn colId="3" hiddenButton="1"/>
    <filterColumn colId="4" hiddenButton="1"/>
  </autoFilter>
  <tableColumns count="5">
    <tableColumn id="6" xr3:uid="{FB468D2D-F770-48A5-A9D9-A76CF654EB71}" name="Column1" dataDxfId="34" dataCellStyle="Status Icon Text"/>
    <tableColumn id="1" xr3:uid="{4777F553-5421-41DE-A378-A5101439A7B5}" name="Column2" dataDxfId="33">
      <calculatedColumnFormula>IF(D5="","",D5)</calculatedColumnFormula>
    </tableColumn>
    <tableColumn id="2" xr3:uid="{82D1E909-DB74-4C01-90CA-D0E0C254B31D}" name="Column3" dataDxfId="32"/>
    <tableColumn id="9" xr3:uid="{0F2AD6D5-8628-47DE-AFCC-916C72DE4D6B}" name="Column4" dataDxfId="31" dataCellStyle="Center aligned"/>
    <tableColumn id="3" xr3:uid="{92E45A00-6C3A-415B-A2C7-D3746E8D5972}" name="Column5" dataDxfId="30" dataCellStyle="Status Icon Text"/>
  </tableColumns>
  <tableStyleInfo name="Idea Planner" showFirstColumn="0" showLastColumn="0" showRowStripes="0" showColumnStripes="0"/>
  <extLst>
    <ext xmlns:x14="http://schemas.microsoft.com/office/spreadsheetml/2009/9/main" uri="{504A1905-F514-4f6f-8877-14C23A59335A}">
      <x14:table altTextSummary="Enter Tasks, Due Date, and Notes in this table. Mark task completion status in Done column. Indicator status in column B and Status Icons in column F are automatically updated"/>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7999353-95B9-41E1-ACA9-494F4289FFD2}" name="Tasks372" displayName="Tasks372" ref="A16:E20" totalsRowShown="0" headerRowDxfId="23" dataDxfId="22" headerRowBorderDxfId="21">
  <autoFilter ref="A16:E20" xr:uid="{00000000-0009-0000-0100-000001000000}">
    <filterColumn colId="0" hiddenButton="1"/>
    <filterColumn colId="1" hiddenButton="1"/>
    <filterColumn colId="2" hiddenButton="1"/>
    <filterColumn colId="3" hiddenButton="1"/>
    <filterColumn colId="4" hiddenButton="1"/>
  </autoFilter>
  <tableColumns count="5">
    <tableColumn id="6" xr3:uid="{CFEC432C-956E-4ED5-9224-4C904BDF4C9F}" name="Column1" dataDxfId="20" dataCellStyle="Status Icon Text"/>
    <tableColumn id="1" xr3:uid="{18020D09-D931-4259-AAE7-892B3F68BE6E}" name="Column2" dataDxfId="19">
      <calculatedColumnFormula>IF(D5="","",D5)</calculatedColumnFormula>
    </tableColumn>
    <tableColumn id="2" xr3:uid="{513F7424-AEFA-40DC-B63E-D50FFDD33784}" name="Column3" dataDxfId="18"/>
    <tableColumn id="9" xr3:uid="{DC352B11-824B-43C0-88A6-77B9D94602A3}" name="Column4" dataDxfId="17" dataCellStyle="Center aligned"/>
    <tableColumn id="3" xr3:uid="{9BA09BBF-8D98-4E3D-81B7-E278D8831B6A}" name="Column5" dataDxfId="16" dataCellStyle="Status Icon Text"/>
  </tableColumns>
  <tableStyleInfo name="Idea Planner" showFirstColumn="0" showLastColumn="0" showRowStripes="0" showColumnStripes="0"/>
  <extLst>
    <ext xmlns:x14="http://schemas.microsoft.com/office/spreadsheetml/2009/9/main" uri="{504A1905-F514-4f6f-8877-14C23A59335A}">
      <x14:table altTextSummary="Enter Tasks, Due Date, and Notes in this table. Mark task completion status in Done column. Indicator status in column B and Status Icons in column F are automatically updated"/>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494FA01-CFC9-4F78-9BF4-E2513E24A076}" name="Tasks37245" displayName="Tasks37245" ref="A16:E20" totalsRowShown="0" headerRowDxfId="9" dataDxfId="8" headerRowBorderDxfId="7">
  <autoFilter ref="A16:E20" xr:uid="{00000000-0009-0000-0100-000001000000}">
    <filterColumn colId="0" hiddenButton="1"/>
    <filterColumn colId="1" hiddenButton="1"/>
    <filterColumn colId="2" hiddenButton="1"/>
    <filterColumn colId="3" hiddenButton="1"/>
    <filterColumn colId="4" hiddenButton="1"/>
  </autoFilter>
  <tableColumns count="5">
    <tableColumn id="6" xr3:uid="{EB8015FF-22A8-4C96-83C7-240695CA8BD2}" name="Column1" dataDxfId="6" dataCellStyle="Status Icon Text"/>
    <tableColumn id="1" xr3:uid="{CA20005E-EDF1-4320-995E-8A3C6EAA9926}" name="Column2" dataDxfId="5">
      <calculatedColumnFormula>IF(D5="","",D5)</calculatedColumnFormula>
    </tableColumn>
    <tableColumn id="2" xr3:uid="{B96570C6-7BAD-46AE-8665-2E5D01FCA42D}" name="Column3" dataDxfId="4"/>
    <tableColumn id="9" xr3:uid="{2DAFDFB9-D140-48FE-B6F2-497F71C6BF74}" name="Column4" dataDxfId="3" dataCellStyle="Center aligned"/>
    <tableColumn id="3" xr3:uid="{6EFC0161-C07C-46C3-A7D7-FA0F314B4084}" name="Column5" dataDxfId="2" dataCellStyle="Status Icon Text"/>
  </tableColumns>
  <tableStyleInfo name="Idea Planner" showFirstColumn="0" showLastColumn="0" showRowStripes="0" showColumnStripes="0"/>
  <extLst>
    <ext xmlns:x14="http://schemas.microsoft.com/office/spreadsheetml/2009/9/main" uri="{504A1905-F514-4f6f-8877-14C23A59335A}">
      <x14:table altTextSummary="Enter Tasks, Due Date, and Notes in this table. Mark task completion status in Done column. Indicator status in column B and Status Icons in column F are automatically updated"/>
    </ext>
  </extLst>
</table>
</file>

<file path=xl/theme/theme1.xml><?xml version="1.0" encoding="utf-8"?>
<a:theme xmlns:a="http://schemas.openxmlformats.org/drawingml/2006/main" name="Office Theme">
  <a:themeElements>
    <a:clrScheme name="Fitness Vision">
      <a:dk1>
        <a:srgbClr val="000000"/>
      </a:dk1>
      <a:lt1>
        <a:srgbClr val="FFFFFF"/>
      </a:lt1>
      <a:dk2>
        <a:srgbClr val="0E2841"/>
      </a:dk2>
      <a:lt2>
        <a:srgbClr val="E8E8E8"/>
      </a:lt2>
      <a:accent1>
        <a:srgbClr val="F4C926"/>
      </a:accent1>
      <a:accent2>
        <a:srgbClr val="EB9F1D"/>
      </a:accent2>
      <a:accent3>
        <a:srgbClr val="6763AF"/>
      </a:accent3>
      <a:accent4>
        <a:srgbClr val="D92019"/>
      </a:accent4>
      <a:accent5>
        <a:srgbClr val="E0CCB7"/>
      </a:accent5>
      <a:accent6>
        <a:srgbClr val="CDE0E3"/>
      </a:accent6>
      <a:hlink>
        <a:srgbClr val="467886"/>
      </a:hlink>
      <a:folHlink>
        <a:srgbClr val="96607D"/>
      </a:folHlink>
    </a:clrScheme>
    <a:fontScheme name="Custom 29">
      <a:majorFont>
        <a:latin typeface="Posterama"/>
        <a:ea typeface=""/>
        <a:cs typeface=""/>
      </a:majorFont>
      <a:minorFont>
        <a:latin typeface="Posterama"/>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J4" dT="2025-02-10T17:41:21.03" personId="{00000000-0000-0000-0000-000000000000}" id="{66289513-1D88-49F8-A027-D6E88CDBB972}">
    <text>Need to correct this</text>
  </threadedComment>
</ThreadedComments>
</file>

<file path=xl/threadedComments/threadedComment2.xml><?xml version="1.0" encoding="utf-8"?>
<ThreadedComments xmlns="http://schemas.microsoft.com/office/spreadsheetml/2018/threadedcomments" xmlns:x="http://schemas.openxmlformats.org/spreadsheetml/2006/main">
  <threadedComment ref="C18" dT="2025-02-10T18:32:30.30" personId="{00000000-0000-0000-0000-000000000000}" id="{9DA8BBDF-928E-4F24-B17C-E74E0FA92238}">
    <text>Need to update</text>
  </threadedComment>
  <threadedComment ref="A25" dT="2025-01-15T13:37:13.58" personId="{00000000-0000-0000-0000-000000000000}" id="{80B6F054-9030-45B9-B989-6A5E576EFBFB}">
    <text>% of tasks completed</text>
  </threadedComment>
</ThreadedComments>
</file>

<file path=xl/worksheets/_rels/sheet1.xml.rels><?xml version="1.0" encoding="UTF-8" standalone="yes"?>
<Relationships xmlns="http://schemas.openxmlformats.org/package/2006/relationships"><Relationship Id="rId8" Type="http://schemas.openxmlformats.org/officeDocument/2006/relationships/hyperlink" Target="https://aofund.org/resource/food-and-beverage-packaging-and-design-for-small-businesses/?utm_source=BRL_30&amp;utm_medium=Email&amp;utm_campaign=BRL_30_Referral" TargetMode="External"/><Relationship Id="rId13" Type="http://schemas.openxmlformats.org/officeDocument/2006/relationships/hyperlink" Target="https://aofund.org/resource/negotiate-business-partnership-agreement/" TargetMode="External"/><Relationship Id="rId3" Type="http://schemas.openxmlformats.org/officeDocument/2006/relationships/hyperlink" Target="https://aofund.org/interactive-learning/e-commerce-social-media-marketing/?utm_source=BRL_25&amp;utm_medium=Email&amp;utm_campaign=BRL_25_Referral" TargetMode="External"/><Relationship Id="rId7" Type="http://schemas.openxmlformats.org/officeDocument/2006/relationships/hyperlink" Target="https://aofund.org/resource/budget-friendly-marketing-high-impact-low-cost-strategies/?utm_source=BRL_29&amp;utm_medium=Email&amp;utm_campaign=BRL_29_Referral" TargetMode="External"/><Relationship Id="rId12" Type="http://schemas.openxmlformats.org/officeDocument/2006/relationships/hyperlink" Target="https://aofund.org/resource/leveraging-minority-business-certification-for-growth/?utm_source=BRL_19&amp;utm_medium=Email&amp;utm_campaign=BRL_19_Referral" TargetMode="External"/><Relationship Id="rId17" Type="http://schemas.openxmlformats.org/officeDocument/2006/relationships/comments" Target="../comments1.xml"/><Relationship Id="rId2" Type="http://schemas.openxmlformats.org/officeDocument/2006/relationships/hyperlink" Target="https://aofund.org/interactive-learning/e-commerce-digital-marketing/?utm_source=BRL_24&amp;utm_medium=Email&amp;utm_campaign=BRL_24_Referral" TargetMode="External"/><Relationship Id="rId16" Type="http://schemas.openxmlformats.org/officeDocument/2006/relationships/table" Target="../tables/table1.xml"/><Relationship Id="rId1" Type="http://schemas.openxmlformats.org/officeDocument/2006/relationships/hyperlink" Target="https://www.youtube.com/watch?v=CoBc9tNtVDQ?utm_source=BRL_23&amp;utm_medium=Email&amp;utm_campaign=BRL_23_Referral" TargetMode="External"/><Relationship Id="rId6" Type="http://schemas.openxmlformats.org/officeDocument/2006/relationships/hyperlink" Target="https://aofund.org/resource/social-media-small-business-0/?utm_source=BRL_28&amp;utm_medium=Email&amp;utm_campaign=BRL_28_Referral" TargetMode="External"/><Relationship Id="rId11" Type="http://schemas.openxmlformats.org/officeDocument/2006/relationships/hyperlink" Target="https://www.youtube.com/watch?v=CoBc9tNtVDQ?utm_source=BRL_23&amp;utm_medium=Email&amp;utm_campaign=BRL_23_Referral" TargetMode="External"/><Relationship Id="rId5" Type="http://schemas.openxmlformats.org/officeDocument/2006/relationships/hyperlink" Target="https://aofund.org/resource/your-personal-brand-and-your-business/?utm_source=BRL_27&amp;utm_medium=Email&amp;utm_campaign=BRL_27_Referral" TargetMode="External"/><Relationship Id="rId15" Type="http://schemas.openxmlformats.org/officeDocument/2006/relationships/vmlDrawing" Target="../drawings/vmlDrawing1.vml"/><Relationship Id="rId10" Type="http://schemas.openxmlformats.org/officeDocument/2006/relationships/hyperlink" Target="https://aofund.org/resource/leveraging-minority-business-certification-for-growth/?utm_source=BRL_19&amp;utm_medium=Email&amp;utm_campaign=BRL_19_Referral" TargetMode="External"/><Relationship Id="rId4" Type="http://schemas.openxmlformats.org/officeDocument/2006/relationships/hyperlink" Target="https://aofund.org/resource/advanced-marketing-analytics-for-small-business/?utm_source=BRL_26&amp;utm_medium=Email&amp;utm_campaign=BRL_26_Referral" TargetMode="External"/><Relationship Id="rId9" Type="http://schemas.openxmlformats.org/officeDocument/2006/relationships/hyperlink" Target="https://aofund.org/resource/how-sell-products-online/?utm_source=BRL_31&amp;utm_medium=Email&amp;utm_campaign=BRL_31_Referral" TargetMode="External"/><Relationship Id="rId1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hyperlink" Target="https://aofund.org/resource/food-and-beverage-packaging-and-design-for-small-businesses/?utm_source=BRL_30&amp;utm_medium=Email&amp;utm_campaign=BRL_30_Referral" TargetMode="External"/><Relationship Id="rId13" Type="http://schemas.openxmlformats.org/officeDocument/2006/relationships/table" Target="../tables/table2.xml"/><Relationship Id="rId3" Type="http://schemas.openxmlformats.org/officeDocument/2006/relationships/hyperlink" Target="https://aofund.org/interactive-learning/e-commerce-social-media-marketing/?utm_source=BRL_25&amp;utm_medium=Email&amp;utm_campaign=BRL_25_Referral" TargetMode="External"/><Relationship Id="rId7" Type="http://schemas.openxmlformats.org/officeDocument/2006/relationships/hyperlink" Target="https://aofund.org/resource/budget-friendly-marketing-high-impact-low-cost-strategies/?utm_source=BRL_29&amp;utm_medium=Email&amp;utm_campaign=BRL_29_Referral" TargetMode="External"/><Relationship Id="rId12" Type="http://schemas.openxmlformats.org/officeDocument/2006/relationships/vmlDrawing" Target="../drawings/vmlDrawing2.vml"/><Relationship Id="rId2" Type="http://schemas.openxmlformats.org/officeDocument/2006/relationships/hyperlink" Target="https://aofund.org/interactive-learning/e-commerce-digital-marketing/?utm_source=BRL_24&amp;utm_medium=Email&amp;utm_campaign=BRL_24_Referral" TargetMode="External"/><Relationship Id="rId1" Type="http://schemas.openxmlformats.org/officeDocument/2006/relationships/hyperlink" Target="https://www.youtube.com/watch?v=CoBc9tNtVDQ?utm_source=BRL_23&amp;utm_medium=Email&amp;utm_campaign=BRL_23_Referral" TargetMode="External"/><Relationship Id="rId6" Type="http://schemas.openxmlformats.org/officeDocument/2006/relationships/hyperlink" Target="https://aofund.org/resource/social-media-small-business-0/?utm_source=BRL_28&amp;utm_medium=Email&amp;utm_campaign=BRL_28_Referral" TargetMode="External"/><Relationship Id="rId11" Type="http://schemas.openxmlformats.org/officeDocument/2006/relationships/drawing" Target="../drawings/drawing2.xml"/><Relationship Id="rId5" Type="http://schemas.openxmlformats.org/officeDocument/2006/relationships/hyperlink" Target="https://aofund.org/resource/your-personal-brand-and-your-business/?utm_source=BRL_27&amp;utm_medium=Email&amp;utm_campaign=BRL_27_Referral" TargetMode="External"/><Relationship Id="rId10" Type="http://schemas.openxmlformats.org/officeDocument/2006/relationships/hyperlink" Target="https://aofund.org/resource/leveraging-minority-business-certification-for-growth/?utm_source=BRL_19&amp;utm_medium=Email&amp;utm_campaign=BRL_19_Referral" TargetMode="External"/><Relationship Id="rId4" Type="http://schemas.openxmlformats.org/officeDocument/2006/relationships/hyperlink" Target="https://aofund.org/resource/advanced-marketing-analytics-for-small-business/?utm_source=BRL_26&amp;utm_medium=Email&amp;utm_campaign=BRL_26_Referral" TargetMode="External"/><Relationship Id="rId9" Type="http://schemas.openxmlformats.org/officeDocument/2006/relationships/hyperlink" Target="https://aofund.org/resource/how-sell-products-online/?utm_source=BRL_31&amp;utm_medium=Email&amp;utm_campaign=BRL_31_Referral" TargetMode="External"/><Relationship Id="rId1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8" Type="http://schemas.openxmlformats.org/officeDocument/2006/relationships/drawing" Target="../drawings/drawing3.xml"/><Relationship Id="rId3" Type="http://schemas.openxmlformats.org/officeDocument/2006/relationships/hyperlink" Target="https://aofund.org/resource/small-business-credit-repair/" TargetMode="External"/><Relationship Id="rId7" Type="http://schemas.openxmlformats.org/officeDocument/2006/relationships/hyperlink" Target="https://aofund.org/program/financial-education-business/" TargetMode="External"/><Relationship Id="rId2" Type="http://schemas.openxmlformats.org/officeDocument/2006/relationships/hyperlink" Target="https://aofund.org/resource/accounting-and-bookkeeping-for-food-businesses/?utm_source=BRL_15&amp;utm_medium=Email&amp;utm_campaign=BRL_15_Referral" TargetMode="External"/><Relationship Id="rId1" Type="http://schemas.openxmlformats.org/officeDocument/2006/relationships/hyperlink" Target="https://aofund.org/resource/tech-for-your-business-accounting-and-bookkeeping/?utm_source=BRL_14&amp;utm_medium=Email&amp;utm_campaign=BRL_14_Referral" TargetMode="External"/><Relationship Id="rId6" Type="http://schemas.openxmlformats.org/officeDocument/2006/relationships/hyperlink" Target="https://aofund.org/resource/ai-for-small-businesses/?utm_source=BRL_22&amp;utm_medium=Email&amp;utm_campaign=BRL_22_Referral" TargetMode="External"/><Relationship Id="rId11" Type="http://schemas.openxmlformats.org/officeDocument/2006/relationships/comments" Target="../comments3.xml"/><Relationship Id="rId5" Type="http://schemas.openxmlformats.org/officeDocument/2006/relationships/hyperlink" Target="https://aofund.org/interactive-learning/e-commerce-operations/?utm_source=BRL_21&amp;utm_medium=Email&amp;utm_campaign=BRL_21_Referral" TargetMode="External"/><Relationship Id="rId10" Type="http://schemas.openxmlformats.org/officeDocument/2006/relationships/table" Target="../tables/table3.xml"/><Relationship Id="rId4" Type="http://schemas.openxmlformats.org/officeDocument/2006/relationships/hyperlink" Target="https://aofund.org/resource/cash-flow-planning-for-small-business/" TargetMode="External"/><Relationship Id="rId9"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8" Type="http://schemas.openxmlformats.org/officeDocument/2006/relationships/hyperlink" Target="https://aofund.org/resource/minority-business-loans/?utm_source=BRL_8&amp;utm_medium=Email&amp;utm_campaign=BRL_8_Referral" TargetMode="External"/><Relationship Id="rId13" Type="http://schemas.openxmlformats.org/officeDocument/2006/relationships/hyperlink" Target="https://aofund.org/resource/how-to-get-a-small-business-loan/?utm_source=BRL_13&amp;utm_medium=Email&amp;utm_campaign=BRL_13_Referral" TargetMode="External"/><Relationship Id="rId3" Type="http://schemas.openxmlformats.org/officeDocument/2006/relationships/hyperlink" Target="https://aofund.org/resource/hispanic-small-business-loans/?utm_source=BRL_3&amp;utm_medium=Email&amp;utm_campaign=BRL_3_Referral" TargetMode="External"/><Relationship Id="rId7" Type="http://schemas.openxmlformats.org/officeDocument/2006/relationships/hyperlink" Target="https://aofund.org/resource/minority-small-business-grants/?utm_source=BRL_7&amp;utm_medium=Email&amp;utm_campaign=BRL_7_Referral" TargetMode="External"/><Relationship Id="rId12" Type="http://schemas.openxmlformats.org/officeDocument/2006/relationships/hyperlink" Target="https://aofund.org/resource/crowdfunding-business/?utm_source=BRL_12&amp;utm_medium=Email&amp;utm_campaign=BRL_12_Referral" TargetMode="External"/><Relationship Id="rId17" Type="http://schemas.openxmlformats.org/officeDocument/2006/relationships/comments" Target="../comments4.xml"/><Relationship Id="rId2" Type="http://schemas.openxmlformats.org/officeDocument/2006/relationships/hyperlink" Target="https://aofund.org/resource/angel-investors-and-venture-capitalists/?utm_source=BRL_2&amp;utm_medium=Email&amp;utm_campaign=BRL_2_Referral" TargetMode="External"/><Relationship Id="rId16" Type="http://schemas.openxmlformats.org/officeDocument/2006/relationships/table" Target="../tables/table4.xml"/><Relationship Id="rId1" Type="http://schemas.openxmlformats.org/officeDocument/2006/relationships/hyperlink" Target="https://aofund.org/resource/what-do-investors-look-for/?utm_source=BRL_1&amp;utm_medium=Email&amp;utm_campaign=BRL_1_Referral" TargetMode="External"/><Relationship Id="rId6" Type="http://schemas.openxmlformats.org/officeDocument/2006/relationships/hyperlink" Target="https://aofund.org/resource/grants-for-women-entrepreneurs/?utm_source=BRL_6&amp;utm_medium=Email&amp;utm_campaign=BRL_6_Referral" TargetMode="External"/><Relationship Id="rId11" Type="http://schemas.openxmlformats.org/officeDocument/2006/relationships/hyperlink" Target="https://aofund.org/interactive-learning/access-to-capital/?utm_source=BRL_11&amp;utm_medium=Email&amp;utm_campaign=BRL_11_Referral" TargetMode="External"/><Relationship Id="rId5" Type="http://schemas.openxmlformats.org/officeDocument/2006/relationships/hyperlink" Target="https://aofund.org/resource/resources-veteran-owned-businesses/?utm_source=BRL_5&amp;utm_medium=Email&amp;utm_campaign=BRL_5_Referral" TargetMode="External"/><Relationship Id="rId15" Type="http://schemas.openxmlformats.org/officeDocument/2006/relationships/vmlDrawing" Target="../drawings/vmlDrawing4.vml"/><Relationship Id="rId10" Type="http://schemas.openxmlformats.org/officeDocument/2006/relationships/hyperlink" Target="https://aofund.org/resource/crafting-compelling-small-business-grant-and-loan-applications/?utm_source=BRL_10&amp;utm_medium=Email&amp;utm_campaign=BRL_10_Referral" TargetMode="External"/><Relationship Id="rId4" Type="http://schemas.openxmlformats.org/officeDocument/2006/relationships/hyperlink" Target="https://aofund.org/resource/business-grants-for-black-women/?utm_source=BRL_4&amp;utm_medium=Email&amp;utm_campaign=BRL_4_Referral" TargetMode="External"/><Relationship Id="rId9" Type="http://schemas.openxmlformats.org/officeDocument/2006/relationships/hyperlink" Target="https://aofund.org/resource/lines-credit-small-business/?utm_source=BRL_9&amp;utm_medium=Email&amp;utm_campaign=BRL_9_Referral" TargetMode="External"/><Relationship Id="rId1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8" Type="http://schemas.openxmlformats.org/officeDocument/2006/relationships/vmlDrawing" Target="../drawings/vmlDrawing5.vml"/><Relationship Id="rId3" Type="http://schemas.openxmlformats.org/officeDocument/2006/relationships/hyperlink" Target="https://aofund.org/resource/first-hire-best-hire-hiring-your-first-employee/" TargetMode="External"/><Relationship Id="rId7" Type="http://schemas.openxmlformats.org/officeDocument/2006/relationships/drawing" Target="../drawings/drawing5.xml"/><Relationship Id="rId2" Type="http://schemas.openxmlformats.org/officeDocument/2006/relationships/hyperlink" Target="https://aofund.org/resource/cost-to-hire-an-employee/" TargetMode="External"/><Relationship Id="rId1" Type="http://schemas.openxmlformats.org/officeDocument/2006/relationships/hyperlink" Target="https://aofund.org/resource/smarter-staffing-tackle-your-small-business-staffing-challenges/?utm_source=BRL_20&amp;utm_medium=Email&amp;utm_campaign=BRL_20_Referral" TargetMode="External"/><Relationship Id="rId6" Type="http://schemas.openxmlformats.org/officeDocument/2006/relationships/hyperlink" Target="https://aofund.org/resource/who-are-your-small-business-advisors-build-your-team/" TargetMode="External"/><Relationship Id="rId11" Type="http://schemas.microsoft.com/office/2017/10/relationships/threadedComment" Target="../threadedComments/threadedComment1.xml"/><Relationship Id="rId5" Type="http://schemas.openxmlformats.org/officeDocument/2006/relationships/hyperlink" Target="https://aofund.org/resource/recruit-the-best-team/" TargetMode="External"/><Relationship Id="rId10" Type="http://schemas.openxmlformats.org/officeDocument/2006/relationships/comments" Target="../comments5.xml"/><Relationship Id="rId4" Type="http://schemas.openxmlformats.org/officeDocument/2006/relationships/hyperlink" Target="https://aofund.org/resource/entrepreneurial-spirit-company-culture/" TargetMode="External"/><Relationship Id="rId9" Type="http://schemas.openxmlformats.org/officeDocument/2006/relationships/table" Target="../tables/table5.xml"/></Relationships>
</file>

<file path=xl/worksheets/_rels/sheet6.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hyperlink" Target="https://aofund.org/resource/setting-smart-business-goals/?utm_source=BRL_44&amp;utm_medium=Email&amp;utm_campaign=BRL_44_Referral" TargetMode="External"/><Relationship Id="rId7" Type="http://schemas.openxmlformats.org/officeDocument/2006/relationships/vmlDrawing" Target="../drawings/vmlDrawing6.vml"/><Relationship Id="rId2" Type="http://schemas.openxmlformats.org/officeDocument/2006/relationships/hyperlink" Target="https://aofund.org/resources/interactive-learning/" TargetMode="External"/><Relationship Id="rId1" Type="http://schemas.openxmlformats.org/officeDocument/2006/relationships/hyperlink" Target="https://aofund.org/resources/resource-library/" TargetMode="External"/><Relationship Id="rId6" Type="http://schemas.openxmlformats.org/officeDocument/2006/relationships/drawing" Target="../drawings/drawing6.xml"/><Relationship Id="rId5" Type="http://schemas.openxmlformats.org/officeDocument/2006/relationships/hyperlink" Target="https://aofund.org/resource/6-key-steps-formalize-business/?utm_source=BRL_33&amp;utm_medium=Email&amp;utm_campaign=BRL_33_Referral" TargetMode="External"/><Relationship Id="rId4" Type="http://schemas.openxmlformats.org/officeDocument/2006/relationships/hyperlink" Target="https://aofund.org/resource/get-ready-to-grow/?utm_source=BRL_43&amp;utm_medium=Email&amp;utm_campaign=BRL_43_Referral" TargetMode="External"/><Relationship Id="rId9"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1.bin"/><Relationship Id="rId5" Type="http://schemas.microsoft.com/office/2017/10/relationships/threadedComment" Target="../threadedComments/threadedComment2.xml"/><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01DFD-F660-4608-86BC-544DAFB821BA}">
  <sheetPr>
    <tabColor rgb="FFFFB81C"/>
    <pageSetUpPr fitToPage="1"/>
  </sheetPr>
  <dimension ref="A1:T36"/>
  <sheetViews>
    <sheetView showGridLines="0" zoomScaleNormal="100" workbookViewId="0">
      <selection activeCell="D10" sqref="D10:F12"/>
    </sheetView>
  </sheetViews>
  <sheetFormatPr defaultColWidth="7.81640625" defaultRowHeight="30" customHeight="1"/>
  <cols>
    <col min="1" max="1" width="14.7265625" style="30" customWidth="1"/>
    <col min="2" max="2" width="20.453125" style="31" customWidth="1"/>
    <col min="3" max="3" width="13.81640625" style="28" customWidth="1"/>
    <col min="4" max="4" width="7.90625" style="25" customWidth="1"/>
    <col min="5" max="5" width="13.54296875" style="25" customWidth="1"/>
    <col min="6" max="6" width="27.08984375" style="25" customWidth="1"/>
    <col min="7" max="7" width="11.26953125" style="25" customWidth="1"/>
    <col min="8" max="8" width="15.54296875" style="25" customWidth="1"/>
    <col min="9" max="9" width="15.08984375" style="25" customWidth="1"/>
    <col min="10" max="10" width="15.1796875" style="25" customWidth="1"/>
    <col min="11" max="20" width="7.81640625" style="94"/>
    <col min="21" max="16384" width="7.81640625" style="25"/>
  </cols>
  <sheetData>
    <row r="1" spans="1:20" s="27" customFormat="1" ht="24.75" customHeight="1">
      <c r="A1" s="226" t="s">
        <v>0</v>
      </c>
      <c r="B1" s="227"/>
      <c r="C1" s="227"/>
      <c r="D1" s="228" t="s">
        <v>1</v>
      </c>
      <c r="E1" s="229"/>
      <c r="F1" s="230"/>
      <c r="G1" s="214" t="s">
        <v>2</v>
      </c>
      <c r="H1" s="212"/>
      <c r="I1" s="212"/>
      <c r="J1" s="213"/>
      <c r="K1" s="92"/>
      <c r="L1" s="92"/>
      <c r="M1" s="92"/>
      <c r="N1" s="92"/>
      <c r="O1" s="92"/>
      <c r="P1" s="92"/>
      <c r="Q1" s="92"/>
      <c r="R1" s="92"/>
      <c r="S1" s="92"/>
      <c r="T1" s="92"/>
    </row>
    <row r="2" spans="1:20" s="27" customFormat="1" ht="33.6" customHeight="1">
      <c r="A2" s="227"/>
      <c r="B2" s="227"/>
      <c r="C2" s="227"/>
      <c r="D2" s="215" t="s">
        <v>3</v>
      </c>
      <c r="E2" s="216"/>
      <c r="F2" s="217"/>
      <c r="G2" s="72" t="s">
        <v>4</v>
      </c>
      <c r="H2" s="34" t="s">
        <v>5</v>
      </c>
      <c r="I2" s="218"/>
      <c r="J2" s="219"/>
      <c r="K2" s="92"/>
      <c r="L2" s="92"/>
      <c r="M2" s="92"/>
      <c r="N2" s="92"/>
      <c r="O2" s="92"/>
      <c r="P2" s="92"/>
      <c r="Q2" s="92"/>
      <c r="R2" s="92"/>
      <c r="S2" s="92"/>
      <c r="T2" s="92"/>
    </row>
    <row r="3" spans="1:20" s="26" customFormat="1" ht="22.9" customHeight="1">
      <c r="A3" s="221" t="s">
        <v>6</v>
      </c>
      <c r="B3" s="221"/>
      <c r="C3" s="221"/>
      <c r="D3" s="223" t="str">
        <f>_xlfn.CONCAT("My goal is to increase my revenue from $",(C10)," to $", (C11)," by ",TEXT(C12,"mm/dd/yyyy"),".  I'll accomplish this by completeing these steps: ")</f>
        <v xml:space="preserve">My goal is to increase my revenue from $500 to $1500 by 12/31/2025.  I'll accomplish this by completeing these steps: </v>
      </c>
      <c r="E3" s="224"/>
      <c r="F3" s="225"/>
      <c r="G3" s="135" t="s">
        <v>7</v>
      </c>
      <c r="H3" s="36">
        <v>500</v>
      </c>
      <c r="I3" s="32"/>
      <c r="J3" s="33">
        <f>+((COUNTIF(Tasks376[Column4],"Yes")))</f>
        <v>1</v>
      </c>
      <c r="K3" s="93"/>
      <c r="L3" s="93"/>
      <c r="M3" s="93"/>
      <c r="N3" s="93"/>
      <c r="O3" s="93"/>
      <c r="P3" s="93"/>
      <c r="Q3" s="93"/>
      <c r="R3" s="93"/>
      <c r="S3" s="93"/>
      <c r="T3" s="93"/>
    </row>
    <row r="4" spans="1:20" s="26" customFormat="1" ht="22.9" customHeight="1">
      <c r="A4" s="221"/>
      <c r="B4" s="221"/>
      <c r="C4" s="221"/>
      <c r="D4" s="223"/>
      <c r="E4" s="224"/>
      <c r="F4" s="225"/>
      <c r="G4" s="136" t="s">
        <v>8</v>
      </c>
      <c r="H4" s="36">
        <v>525</v>
      </c>
      <c r="I4" s="32"/>
      <c r="J4" s="37">
        <f>COUNTIF(Tasks376[Column2],"?*")-J3</f>
        <v>2</v>
      </c>
      <c r="K4" s="93"/>
      <c r="L4" s="93"/>
      <c r="M4" s="93"/>
      <c r="N4" s="93"/>
      <c r="O4" s="93"/>
      <c r="P4" s="93"/>
      <c r="Q4" s="93"/>
      <c r="R4" s="93"/>
      <c r="S4" s="93"/>
      <c r="T4" s="93"/>
    </row>
    <row r="5" spans="1:20" ht="22.9" customHeight="1">
      <c r="A5" s="221"/>
      <c r="B5" s="221"/>
      <c r="C5" s="221"/>
      <c r="D5" s="208" t="s">
        <v>9</v>
      </c>
      <c r="E5" s="209"/>
      <c r="F5" s="210"/>
      <c r="G5" s="137" t="s">
        <v>10</v>
      </c>
      <c r="H5" s="36">
        <v>500</v>
      </c>
      <c r="I5" s="44"/>
      <c r="J5" s="114">
        <f>+J4+J3</f>
        <v>3</v>
      </c>
    </row>
    <row r="6" spans="1:20" ht="27" customHeight="1">
      <c r="A6" s="222"/>
      <c r="B6" s="222"/>
      <c r="C6" s="222"/>
      <c r="D6" s="208" t="s">
        <v>11</v>
      </c>
      <c r="E6" s="209"/>
      <c r="F6" s="210"/>
      <c r="G6" s="138" t="s">
        <v>12</v>
      </c>
      <c r="H6" s="36">
        <v>600</v>
      </c>
      <c r="I6" s="45"/>
      <c r="J6" s="46"/>
    </row>
    <row r="7" spans="1:20" ht="22.9" customHeight="1">
      <c r="A7" s="220" t="s">
        <v>13</v>
      </c>
      <c r="B7" s="214"/>
      <c r="C7" s="214"/>
      <c r="D7" s="208" t="s">
        <v>14</v>
      </c>
      <c r="E7" s="209"/>
      <c r="F7" s="210"/>
      <c r="G7" s="138" t="s">
        <v>15</v>
      </c>
      <c r="H7" s="36">
        <v>800</v>
      </c>
      <c r="I7" s="45"/>
      <c r="J7" s="46"/>
    </row>
    <row r="8" spans="1:20" ht="22.9" customHeight="1">
      <c r="A8" s="192" t="s">
        <v>16</v>
      </c>
      <c r="B8" s="193"/>
      <c r="C8" s="70" t="s">
        <v>17</v>
      </c>
      <c r="D8" s="208"/>
      <c r="E8" s="209"/>
      <c r="F8" s="210"/>
      <c r="G8" s="138" t="s">
        <v>18</v>
      </c>
      <c r="H8" s="36">
        <v>1050</v>
      </c>
      <c r="I8" s="45"/>
      <c r="J8" s="47"/>
    </row>
    <row r="9" spans="1:20" ht="22.9" customHeight="1">
      <c r="A9" s="192" t="str">
        <f>IF(C8="Yes","Do you currently track your revenue?",IF(C8="No","Skip this tab and move to the next one",""))</f>
        <v>Do you currently track your revenue?</v>
      </c>
      <c r="B9" s="193"/>
      <c r="C9" s="70" t="s">
        <v>17</v>
      </c>
      <c r="D9" s="211" t="s">
        <v>19</v>
      </c>
      <c r="E9" s="212"/>
      <c r="F9" s="213"/>
      <c r="G9" s="138" t="s">
        <v>20</v>
      </c>
      <c r="H9" s="36">
        <v>1100</v>
      </c>
      <c r="I9" s="45"/>
      <c r="J9" s="46"/>
    </row>
    <row r="10" spans="1:20" ht="22.9" customHeight="1">
      <c r="A10" s="192" t="str">
        <f>IF(C9="No","Discuss ways to track your finances with a coach",IF(C9="Yes","What was your revenue last month?",""))</f>
        <v>What was your revenue last month?</v>
      </c>
      <c r="B10" s="193"/>
      <c r="C10" s="71">
        <v>500</v>
      </c>
      <c r="D10" s="199" t="s">
        <v>21</v>
      </c>
      <c r="E10" s="200"/>
      <c r="F10" s="201"/>
      <c r="G10" s="138" t="s">
        <v>22</v>
      </c>
      <c r="H10" s="36">
        <v>1200</v>
      </c>
      <c r="I10" s="45"/>
      <c r="J10" s="46"/>
    </row>
    <row r="11" spans="1:20" ht="22.9" customHeight="1">
      <c r="A11" s="192" t="str">
        <f>IF(C9="Yes","What would you your revenue to be?","")</f>
        <v>What would you your revenue to be?</v>
      </c>
      <c r="B11" s="193"/>
      <c r="C11" s="71">
        <v>1500</v>
      </c>
      <c r="D11" s="202"/>
      <c r="E11" s="203"/>
      <c r="F11" s="204"/>
      <c r="G11" s="138" t="s">
        <v>23</v>
      </c>
      <c r="H11" s="36">
        <v>1350</v>
      </c>
      <c r="I11" s="45"/>
      <c r="J11" s="47"/>
    </row>
    <row r="12" spans="1:20" ht="22.9" customHeight="1">
      <c r="A12" s="192" t="str">
        <f>IF(C9="Yes","When would you like to accomplish this goal by?","")</f>
        <v>When would you like to accomplish this goal by?</v>
      </c>
      <c r="B12" s="193"/>
      <c r="C12" s="70">
        <v>46022</v>
      </c>
      <c r="D12" s="205"/>
      <c r="E12" s="206"/>
      <c r="F12" s="207"/>
      <c r="G12" s="139" t="s">
        <v>24</v>
      </c>
      <c r="H12" s="59">
        <v>1600</v>
      </c>
      <c r="I12" s="60"/>
      <c r="J12" s="46"/>
    </row>
    <row r="13" spans="1:20" ht="22.9" customHeight="1">
      <c r="A13" s="52"/>
      <c r="B13" s="53"/>
      <c r="C13" s="54"/>
      <c r="D13" s="123"/>
      <c r="E13" s="35"/>
      <c r="F13" s="35"/>
      <c r="G13" s="55" t="s">
        <v>25</v>
      </c>
      <c r="H13" s="56">
        <f>C11</f>
        <v>1500</v>
      </c>
      <c r="I13" s="57"/>
      <c r="J13" s="58"/>
    </row>
    <row r="14" spans="1:20" ht="22.9" customHeight="1">
      <c r="A14" s="194" t="s">
        <v>26</v>
      </c>
      <c r="B14" s="195"/>
      <c r="C14" s="195"/>
      <c r="D14" s="195"/>
      <c r="E14" s="195"/>
      <c r="F14" s="195"/>
      <c r="G14" s="195"/>
      <c r="H14" s="195"/>
      <c r="I14" s="195"/>
      <c r="J14" s="196"/>
    </row>
    <row r="15" spans="1:20" s="78" customFormat="1" ht="37.5" customHeight="1">
      <c r="A15" s="61" t="s">
        <v>27</v>
      </c>
      <c r="B15" s="69" t="s">
        <v>28</v>
      </c>
      <c r="C15" s="69" t="s">
        <v>29</v>
      </c>
      <c r="D15" s="69" t="s">
        <v>30</v>
      </c>
      <c r="E15" s="69" t="s">
        <v>31</v>
      </c>
      <c r="F15" s="197" t="s">
        <v>32</v>
      </c>
      <c r="G15" s="198"/>
      <c r="H15" s="184" t="s">
        <v>33</v>
      </c>
      <c r="I15" s="185"/>
      <c r="J15" s="186"/>
      <c r="K15" s="95"/>
      <c r="L15" s="95"/>
      <c r="M15" s="95"/>
      <c r="N15" s="95"/>
      <c r="O15" s="95"/>
      <c r="P15" s="95"/>
      <c r="Q15" s="95"/>
      <c r="R15" s="95"/>
      <c r="S15" s="95"/>
      <c r="T15" s="95"/>
    </row>
    <row r="16" spans="1:20" ht="50.1" hidden="1" customHeight="1">
      <c r="A16" s="61" t="s">
        <v>34</v>
      </c>
      <c r="B16" s="62" t="s">
        <v>35</v>
      </c>
      <c r="C16" s="62" t="s">
        <v>36</v>
      </c>
      <c r="D16" s="62" t="s">
        <v>37</v>
      </c>
      <c r="E16" s="62" t="s">
        <v>38</v>
      </c>
      <c r="F16" s="182"/>
      <c r="G16" s="183"/>
      <c r="H16" s="184"/>
      <c r="I16" s="185"/>
      <c r="J16" s="186"/>
    </row>
    <row r="17" spans="1:20" s="29" customFormat="1" ht="69.75" customHeight="1">
      <c r="A17" s="48" t="s">
        <v>39</v>
      </c>
      <c r="B17" s="41" t="str">
        <f t="shared" ref="B17:B19" si="0">+D5</f>
        <v>Launch a new product or service</v>
      </c>
      <c r="C17" s="42">
        <v>45748</v>
      </c>
      <c r="D17" s="88" t="s">
        <v>17</v>
      </c>
      <c r="E17" s="89" t="s">
        <v>40</v>
      </c>
      <c r="F17" s="187" t="s">
        <v>41</v>
      </c>
      <c r="G17" s="188"/>
      <c r="H17" s="127" t="s">
        <v>42</v>
      </c>
      <c r="I17" s="43"/>
      <c r="J17" s="49"/>
      <c r="K17" s="96"/>
      <c r="L17" s="96"/>
      <c r="M17" s="96"/>
      <c r="N17" s="96"/>
      <c r="O17" s="96"/>
      <c r="P17" s="96"/>
      <c r="Q17" s="96"/>
      <c r="R17" s="96"/>
      <c r="S17" s="96"/>
      <c r="T17" s="96"/>
    </row>
    <row r="18" spans="1:20" s="29" customFormat="1" ht="69.75" customHeight="1">
      <c r="A18" s="50" t="s">
        <v>43</v>
      </c>
      <c r="B18" s="41" t="str">
        <f t="shared" si="0"/>
        <v>Secure partnerships</v>
      </c>
      <c r="C18" s="38">
        <v>45870</v>
      </c>
      <c r="D18" s="90" t="s">
        <v>44</v>
      </c>
      <c r="E18" s="91" t="s">
        <v>45</v>
      </c>
      <c r="F18" s="189" t="s">
        <v>46</v>
      </c>
      <c r="G18" s="190"/>
      <c r="H18" s="128" t="s">
        <v>47</v>
      </c>
      <c r="I18" s="40"/>
      <c r="J18" s="51"/>
      <c r="K18" s="96"/>
      <c r="L18" s="96"/>
      <c r="M18" s="96"/>
      <c r="N18" s="96"/>
      <c r="O18" s="96"/>
      <c r="P18" s="96"/>
      <c r="Q18" s="96"/>
      <c r="R18" s="96"/>
      <c r="S18" s="96"/>
      <c r="T18" s="96"/>
    </row>
    <row r="19" spans="1:20" s="29" customFormat="1" ht="69.75" customHeight="1">
      <c r="A19" s="50" t="s">
        <v>48</v>
      </c>
      <c r="B19" s="41" t="str">
        <f t="shared" si="0"/>
        <v>Obtain a certification</v>
      </c>
      <c r="C19" s="38">
        <v>45962</v>
      </c>
      <c r="D19" s="90" t="s">
        <v>49</v>
      </c>
      <c r="E19" s="91" t="s">
        <v>50</v>
      </c>
      <c r="F19" s="191" t="s">
        <v>51</v>
      </c>
      <c r="G19" s="190"/>
      <c r="H19" s="127" t="s">
        <v>52</v>
      </c>
      <c r="I19" s="39"/>
      <c r="J19" s="51"/>
      <c r="K19" s="96"/>
      <c r="L19" s="96"/>
      <c r="M19" s="96"/>
      <c r="N19" s="96"/>
      <c r="O19" s="96"/>
      <c r="P19" s="96"/>
      <c r="Q19" s="96"/>
      <c r="R19" s="96"/>
      <c r="S19" s="96"/>
      <c r="T19" s="96"/>
    </row>
    <row r="20" spans="1:20" s="29" customFormat="1" ht="69.75" customHeight="1">
      <c r="A20" s="50"/>
      <c r="B20" s="41"/>
      <c r="C20" s="38"/>
      <c r="D20" s="90"/>
      <c r="E20" s="91" t="str" cm="1">
        <f t="array" aca="1" ref="E20" ca="1">IFERROR(IF(ISBLANK(Tasks376[[#This Row],[Column3]]),"",IF(Tasks376[[#This Row],[Column4]]="Yes",1,IF(OR(Tasks376[[#This Row],[Column3]]&gt;PlanDueDate,Tasks376[[#This Row],[Column4]]="No"),-1,IF(OR(OR(Tasks376[[#This Row],[Column3]]=TODAY(),Tasks376[[#This Row],[Column3]]=PlanDueDate),Tasks376[[#This Row],[Column4]]="Pending"),0,"")))),"")</f>
        <v/>
      </c>
      <c r="F20" s="191"/>
      <c r="G20" s="190"/>
      <c r="H20" s="129"/>
      <c r="I20" s="40"/>
      <c r="J20" s="51"/>
      <c r="K20" s="96"/>
      <c r="L20" s="96"/>
      <c r="M20" s="96"/>
      <c r="N20" s="96"/>
      <c r="O20" s="96"/>
      <c r="P20" s="96"/>
      <c r="Q20" s="96"/>
      <c r="R20" s="96"/>
      <c r="S20" s="96"/>
      <c r="T20" s="96"/>
    </row>
    <row r="21" spans="1:20" ht="24.75" customHeight="1">
      <c r="A21" s="180" t="s">
        <v>53</v>
      </c>
      <c r="B21" s="181"/>
      <c r="C21" s="65"/>
      <c r="D21" s="65"/>
      <c r="E21" s="65"/>
      <c r="F21" s="65"/>
      <c r="G21" s="65"/>
      <c r="H21" s="65"/>
      <c r="I21" s="65"/>
      <c r="J21" s="65"/>
    </row>
    <row r="22" spans="1:20" ht="24.75" customHeight="1">
      <c r="A22" s="100" t="s">
        <v>42</v>
      </c>
      <c r="B22" s="97"/>
      <c r="C22" s="97"/>
      <c r="D22" s="66"/>
      <c r="E22" s="66"/>
      <c r="F22" s="66"/>
      <c r="G22" s="66"/>
      <c r="H22" s="66"/>
      <c r="I22" s="66"/>
      <c r="J22" s="66"/>
    </row>
    <row r="23" spans="1:20" ht="24.75" customHeight="1">
      <c r="A23" s="100" t="s">
        <v>54</v>
      </c>
      <c r="B23" s="98"/>
      <c r="C23" s="98"/>
      <c r="D23" s="66"/>
      <c r="E23" s="66"/>
      <c r="F23" s="66"/>
      <c r="G23" s="66"/>
      <c r="H23" s="66"/>
      <c r="I23" s="66"/>
      <c r="J23" s="66"/>
    </row>
    <row r="24" spans="1:20" ht="24.75" customHeight="1">
      <c r="A24" s="100" t="s">
        <v>55</v>
      </c>
      <c r="B24" s="99"/>
      <c r="C24" s="99"/>
      <c r="D24" s="66"/>
      <c r="E24" s="66"/>
      <c r="F24" s="66"/>
      <c r="G24" s="66"/>
      <c r="H24" s="66"/>
      <c r="I24" s="66"/>
      <c r="J24" s="66"/>
    </row>
    <row r="25" spans="1:20" ht="24.75" customHeight="1">
      <c r="A25" s="100" t="s">
        <v>56</v>
      </c>
      <c r="B25" s="98"/>
      <c r="C25" s="98"/>
      <c r="D25" s="64"/>
      <c r="E25" s="124"/>
      <c r="F25" s="124"/>
      <c r="G25" s="124"/>
      <c r="H25" s="124"/>
      <c r="I25" s="124"/>
      <c r="J25" s="124"/>
    </row>
    <row r="26" spans="1:20" ht="24.75" customHeight="1">
      <c r="A26" s="100" t="s">
        <v>57</v>
      </c>
      <c r="B26" s="67"/>
      <c r="C26" s="68"/>
      <c r="D26" s="124"/>
      <c r="E26" s="124"/>
      <c r="F26" s="124"/>
      <c r="G26" s="124"/>
      <c r="H26" s="124"/>
      <c r="I26" s="124"/>
      <c r="J26" s="124"/>
    </row>
    <row r="27" spans="1:20" ht="24.75" customHeight="1">
      <c r="A27" s="100" t="s">
        <v>58</v>
      </c>
      <c r="D27" s="124"/>
      <c r="E27" s="124"/>
      <c r="F27" s="124"/>
      <c r="G27" s="124"/>
      <c r="H27" s="124"/>
      <c r="I27" s="124"/>
      <c r="J27" s="124"/>
    </row>
    <row r="28" spans="1:20" ht="24.75" customHeight="1">
      <c r="A28" s="100" t="s">
        <v>59</v>
      </c>
      <c r="D28" s="124"/>
      <c r="E28" s="124"/>
      <c r="F28" s="124"/>
      <c r="G28" s="124"/>
      <c r="H28" s="124"/>
      <c r="I28" s="124"/>
      <c r="J28" s="124"/>
    </row>
    <row r="29" spans="1:20" ht="24.75" customHeight="1">
      <c r="A29" s="100" t="s">
        <v>60</v>
      </c>
      <c r="D29" s="124"/>
      <c r="E29" s="124"/>
      <c r="F29" s="124"/>
      <c r="G29" s="124"/>
      <c r="H29" s="124"/>
      <c r="I29" s="124"/>
      <c r="J29" s="124"/>
    </row>
    <row r="30" spans="1:20" ht="24.75" customHeight="1">
      <c r="A30" s="100" t="s">
        <v>61</v>
      </c>
      <c r="D30" s="124"/>
      <c r="E30" s="124"/>
      <c r="F30" s="124"/>
      <c r="G30" s="124"/>
      <c r="H30" s="124"/>
      <c r="I30" s="124"/>
      <c r="J30" s="124"/>
    </row>
    <row r="31" spans="1:20" ht="24.75" customHeight="1">
      <c r="A31" s="100" t="s">
        <v>52</v>
      </c>
      <c r="D31" s="124"/>
      <c r="E31" s="124"/>
      <c r="F31" s="124"/>
      <c r="G31" s="124"/>
      <c r="H31" s="124"/>
      <c r="I31" s="124"/>
      <c r="J31" s="124"/>
    </row>
    <row r="32" spans="1:20" ht="24.75" customHeight="1">
      <c r="D32" s="124"/>
      <c r="E32" s="124"/>
      <c r="F32" s="124"/>
      <c r="G32" s="124"/>
      <c r="H32" s="124"/>
      <c r="I32" s="124"/>
      <c r="J32" s="124"/>
    </row>
    <row r="33" ht="24.75" customHeight="1"/>
    <row r="34" ht="24.75" customHeight="1"/>
    <row r="35" ht="24.75" customHeight="1"/>
    <row r="36" ht="24.75" customHeight="1"/>
  </sheetData>
  <sheetProtection sheet="1" objects="1" scenarios="1"/>
  <mergeCells count="29">
    <mergeCell ref="G1:J1"/>
    <mergeCell ref="D2:F2"/>
    <mergeCell ref="I2:J2"/>
    <mergeCell ref="A7:C7"/>
    <mergeCell ref="D7:F7"/>
    <mergeCell ref="A3:C6"/>
    <mergeCell ref="D3:F4"/>
    <mergeCell ref="D5:F5"/>
    <mergeCell ref="D6:F6"/>
    <mergeCell ref="A1:C2"/>
    <mergeCell ref="D1:F1"/>
    <mergeCell ref="A8:B8"/>
    <mergeCell ref="D8:F8"/>
    <mergeCell ref="A9:B9"/>
    <mergeCell ref="D9:F9"/>
    <mergeCell ref="A10:B10"/>
    <mergeCell ref="A11:B11"/>
    <mergeCell ref="A12:B12"/>
    <mergeCell ref="A14:J14"/>
    <mergeCell ref="F15:G15"/>
    <mergeCell ref="H15:J15"/>
    <mergeCell ref="D10:F12"/>
    <mergeCell ref="A21:B21"/>
    <mergeCell ref="F16:G16"/>
    <mergeCell ref="H16:J16"/>
    <mergeCell ref="F17:G17"/>
    <mergeCell ref="F18:G18"/>
    <mergeCell ref="F19:G19"/>
    <mergeCell ref="F20:G20"/>
  </mergeCells>
  <conditionalFormatting sqref="I17 C17:F20">
    <cfRule type="expression" dxfId="85" priority="4">
      <formula>$A17=1</formula>
    </cfRule>
    <cfRule type="expression" dxfId="84" priority="5">
      <formula>AND($A17=0, $A17&lt;&gt;"")</formula>
    </cfRule>
    <cfRule type="expression" dxfId="83" priority="6">
      <formula>$A17=-1</formula>
    </cfRule>
  </conditionalFormatting>
  <conditionalFormatting sqref="I17">
    <cfRule type="expression" dxfId="82" priority="1">
      <formula>$A17=1</formula>
    </cfRule>
    <cfRule type="expression" dxfId="81" priority="2">
      <formula>AND($A17=0, $A17&lt;&gt;"")</formula>
    </cfRule>
    <cfRule type="expression" dxfId="80" priority="3">
      <formula>$A17=-1</formula>
    </cfRule>
  </conditionalFormatting>
  <dataValidations count="13">
    <dataValidation type="list" allowBlank="1" showInputMessage="1" showErrorMessage="1" sqref="D5:F6" xr:uid="{472F53A2-604F-4BDD-8598-38EEB8F52F38}">
      <formula1>"Select from a dropdown or enter, Elevate product or service,Launch a new product or service,Create new sales channels,Develop a marketing srategy,Secure partnerships,Obtain a certification"</formula1>
    </dataValidation>
    <dataValidation type="list" allowBlank="1" showInputMessage="1" showErrorMessage="1" sqref="D7:F8" xr:uid="{76ACF20A-162B-4B03-9DFC-8676A7AF1DA0}">
      <formula1>"Select from a dropdown or enter, Elevate product or service,Launch a new product or service,Create new sales channels,'Develop a marketing srategy,Secure partnerships,Obtain a certification"</formula1>
    </dataValidation>
    <dataValidation allowBlank="1" showInputMessage="1" showErrorMessage="1" prompt="Enter Plan Due Date in cell below" sqref="G4" xr:uid="{279FD2E6-4731-49C5-B2AF-2B9A0A26A7DC}"/>
    <dataValidation allowBlank="1" showInputMessage="1" showErrorMessage="1" prompt="The status in this column is automatically updated based on Done column value &amp; comparing Due Dates. Dates beyond the due date &amp; just before the due date are noted for emphasis" sqref="H15:H16 E15:F16" xr:uid="{C5264372-42BA-4381-B68E-920F00C128C8}"/>
    <dataValidation allowBlank="1" showInputMessage="1" showErrorMessage="1" prompt="Enter Goal in cell below" sqref="D2" xr:uid="{E63135EB-5351-401F-9A72-E90B795BB692}"/>
    <dataValidation allowBlank="1" showInputMessage="1" showErrorMessage="1" prompt="Enter Objective in cell below" sqref="G5 D2" xr:uid="{21F36898-119B-44E5-8F8A-B9AF7D762A7D}"/>
    <dataValidation allowBlank="1" showInputMessage="1" showErrorMessage="1" prompt="This column is automatically updated and indicates status based on column F" sqref="A15:A16" xr:uid="{6B8A0822-85A5-4CED-B198-BE4D94A67634}"/>
    <dataValidation allowBlank="1" showInputMessage="1" showErrorMessage="1" prompt="Enter Tasks in this column under this heading" sqref="B15:B16" xr:uid="{D7179651-22CE-4B6A-B0A2-32CB2F34FCE7}"/>
    <dataValidation allowBlank="1" showInputMessage="1" showErrorMessage="1" prompt="Enter Due Date in this column under this heading" sqref="C15:C16" xr:uid="{21F0D560-BEED-40C8-88B4-BA506D806BE0}"/>
    <dataValidation allowBlank="1" showInputMessage="1" showErrorMessage="1" prompt="Select task completion status in this column. Press ALT+DOWN ARROW to open the drop-down list, ENTER to make selection. An icon representing this status is in column B and writeen out in column G" sqref="D15:D16" xr:uid="{23C8B657-9C91-430C-A697-BB662DC475FD}"/>
    <dataValidation type="list" errorStyle="warning" allowBlank="1" showInputMessage="1" showErrorMessage="1" error="Select an option from the list. Press Cancel then ALT+DOWN ARROW to open the drop-down list, then ENTER to make selection" sqref="D17:D20" xr:uid="{44D0E327-A37A-438B-B56B-0DDB1922AE91}">
      <formula1>"Yes, No, Pending"</formula1>
    </dataValidation>
    <dataValidation type="list" allowBlank="1" showInputMessage="1" showErrorMessage="1" sqref="A17:A20" xr:uid="{C26D6DFB-B6EB-4465-92A1-1E38BA4905B9}">
      <formula1>"1st, 2nd, 3rd, 4th, 5th, 6th, 7th, 8th, 9th, 10th"</formula1>
    </dataValidation>
    <dataValidation type="list" allowBlank="1" showInputMessage="1" showErrorMessage="1" sqref="C8:C9" xr:uid="{38D2339D-FAC7-4523-A940-C87C3A7C0013}">
      <formula1>"Select an option, Yes, No"</formula1>
    </dataValidation>
  </dataValidations>
  <hyperlinks>
    <hyperlink ref="A22" r:id="rId1" xr:uid="{9FB9EA5F-6761-4E08-B6FD-990297B54C7B}"/>
    <hyperlink ref="A23" r:id="rId2" xr:uid="{F8ADF18F-0579-4633-BD2B-BE74E5E63148}"/>
    <hyperlink ref="A24" r:id="rId3" xr:uid="{113A273A-BF7B-427B-A5BA-12903EA8B3AE}"/>
    <hyperlink ref="A25" r:id="rId4" xr:uid="{5AD92FF0-ACD6-4C53-9E45-B6FAD211BE8A}"/>
    <hyperlink ref="A26" r:id="rId5" xr:uid="{79488F13-C41E-4ED7-984E-6F9F6D053D46}"/>
    <hyperlink ref="A27" r:id="rId6" xr:uid="{D83202AB-43C7-4EDE-A1BE-7161F59627A5}"/>
    <hyperlink ref="A28" r:id="rId7" xr:uid="{8C02342D-504C-4A7A-9410-AFB0C9C49311}"/>
    <hyperlink ref="A29" r:id="rId8" xr:uid="{46F18688-C1C0-4D36-A10C-6B6CDBDD42DF}"/>
    <hyperlink ref="A30" r:id="rId9" xr:uid="{309E220E-06AD-4422-BF0D-A1B421248150}"/>
    <hyperlink ref="A31" r:id="rId10" xr:uid="{9753ABED-603F-4748-8444-69E88AA7BD80}"/>
    <hyperlink ref="H17" r:id="rId11" xr:uid="{260E0A17-C334-449E-AF26-6D799353C538}"/>
    <hyperlink ref="H19" r:id="rId12" xr:uid="{43B99BED-5721-413C-BC93-69D6BFCF1DE6}"/>
    <hyperlink ref="H18" r:id="rId13" xr:uid="{3FE29765-18C9-4256-A3A1-92F5F25B172D}"/>
  </hyperlinks>
  <printOptions horizontalCentered="1"/>
  <pageMargins left="0.25" right="0.25" top="0.75" bottom="0.75" header="0.3" footer="0.3"/>
  <pageSetup scale="40" fitToHeight="0" orientation="portrait"/>
  <headerFooter differentFirst="1"/>
  <drawing r:id="rId14"/>
  <legacyDrawing r:id="rId15"/>
  <tableParts count="1">
    <tablePart r:id="rId16"/>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22525-98D8-4652-A0DB-2602CECFA421}">
  <sheetPr>
    <tabColor rgb="FFFE5000"/>
    <pageSetUpPr fitToPage="1"/>
  </sheetPr>
  <dimension ref="A1:T36"/>
  <sheetViews>
    <sheetView showGridLines="0" tabSelected="1" topLeftCell="A3" zoomScaleNormal="100" workbookViewId="0">
      <selection activeCell="D8" sqref="D8:F8"/>
    </sheetView>
  </sheetViews>
  <sheetFormatPr defaultColWidth="7.81640625" defaultRowHeight="30" customHeight="1"/>
  <cols>
    <col min="1" max="1" width="14.7265625" style="30" customWidth="1"/>
    <col min="2" max="2" width="20.453125" style="31" customWidth="1"/>
    <col min="3" max="3" width="12.453125" style="28" customWidth="1"/>
    <col min="4" max="4" width="9.36328125" style="25" customWidth="1"/>
    <col min="5" max="5" width="13.54296875" style="25" customWidth="1"/>
    <col min="6" max="6" width="27.08984375" style="25" customWidth="1"/>
    <col min="7" max="7" width="11.26953125" style="25" customWidth="1"/>
    <col min="8" max="8" width="15.54296875" style="25" customWidth="1"/>
    <col min="9" max="9" width="15.08984375" style="25" customWidth="1"/>
    <col min="10" max="10" width="15.1796875" style="25" customWidth="1"/>
    <col min="11" max="20" width="7.81640625" style="94"/>
    <col min="21" max="16384" width="7.81640625" style="25"/>
  </cols>
  <sheetData>
    <row r="1" spans="1:20" s="27" customFormat="1" ht="24.75" customHeight="1">
      <c r="A1" s="226" t="s">
        <v>0</v>
      </c>
      <c r="B1" s="227"/>
      <c r="C1" s="227"/>
      <c r="D1" s="228" t="s">
        <v>1</v>
      </c>
      <c r="E1" s="238"/>
      <c r="F1" s="239"/>
      <c r="G1" s="214" t="s">
        <v>2</v>
      </c>
      <c r="H1" s="214"/>
      <c r="I1" s="214"/>
      <c r="J1" s="231"/>
      <c r="K1" s="92"/>
      <c r="L1" s="92"/>
      <c r="M1" s="92"/>
      <c r="N1" s="92"/>
      <c r="O1" s="92"/>
      <c r="P1" s="92"/>
      <c r="Q1" s="92"/>
      <c r="R1" s="92"/>
      <c r="S1" s="92"/>
      <c r="T1" s="92"/>
    </row>
    <row r="2" spans="1:20" s="27" customFormat="1" ht="33.6" customHeight="1">
      <c r="A2" s="227"/>
      <c r="B2" s="227"/>
      <c r="C2" s="227"/>
      <c r="D2" s="215" t="s">
        <v>3</v>
      </c>
      <c r="E2" s="236"/>
      <c r="F2" s="237"/>
      <c r="G2" s="72" t="s">
        <v>4</v>
      </c>
      <c r="H2" s="34" t="s">
        <v>5</v>
      </c>
      <c r="I2" s="218"/>
      <c r="J2" s="219"/>
      <c r="K2" s="92"/>
      <c r="L2" s="92"/>
      <c r="M2" s="92"/>
      <c r="N2" s="92"/>
      <c r="O2" s="92"/>
      <c r="P2" s="92"/>
      <c r="Q2" s="92"/>
      <c r="R2" s="92"/>
      <c r="S2" s="92"/>
      <c r="T2" s="92"/>
    </row>
    <row r="3" spans="1:20" s="26" customFormat="1" ht="22.9" customHeight="1">
      <c r="A3" s="221" t="s">
        <v>6</v>
      </c>
      <c r="B3" s="221"/>
      <c r="C3" s="221"/>
      <c r="D3" s="223" t="str">
        <f>_xlfn.CONCAT("My goal is to increase my revenue from $",(C10)," to $", (C11)," by ",TEXT(C12,"mm/dd/yyyy"),".  I'll accomplish this by completeing these steps: ")</f>
        <v xml:space="preserve">My goal is to increase my revenue from $0 to $ by 01/00/1900.  I'll accomplish this by completeing these steps: </v>
      </c>
      <c r="E3" s="224"/>
      <c r="F3" s="225"/>
      <c r="G3" s="73" t="s">
        <v>62</v>
      </c>
      <c r="H3" s="36">
        <v>0</v>
      </c>
      <c r="I3" s="32"/>
      <c r="J3" s="33">
        <f>+((COUNTIF(Tasks37[Column4],"Yes")))</f>
        <v>0</v>
      </c>
      <c r="K3" s="93"/>
      <c r="L3" s="93"/>
      <c r="M3" s="93"/>
      <c r="N3" s="93"/>
      <c r="O3" s="93"/>
      <c r="P3" s="93"/>
      <c r="Q3" s="93"/>
      <c r="R3" s="93"/>
      <c r="S3" s="93"/>
      <c r="T3" s="93"/>
    </row>
    <row r="4" spans="1:20" s="26" customFormat="1" ht="22.9" customHeight="1">
      <c r="A4" s="221"/>
      <c r="B4" s="221"/>
      <c r="C4" s="221"/>
      <c r="D4" s="223"/>
      <c r="E4" s="224"/>
      <c r="F4" s="225"/>
      <c r="G4" s="74" t="s">
        <v>63</v>
      </c>
      <c r="H4" s="36">
        <v>0</v>
      </c>
      <c r="I4" s="32"/>
      <c r="J4" s="37">
        <f>(COUNTIF(Tasks37[Column2],"*")-J3)</f>
        <v>4</v>
      </c>
      <c r="K4" s="93"/>
      <c r="L4" s="93"/>
      <c r="M4" s="93"/>
      <c r="N4" s="93"/>
      <c r="O4" s="93"/>
      <c r="P4" s="93"/>
      <c r="Q4" s="93"/>
      <c r="R4" s="93"/>
      <c r="S4" s="93"/>
      <c r="T4" s="93"/>
    </row>
    <row r="5" spans="1:20" ht="22.9" customHeight="1">
      <c r="A5" s="221"/>
      <c r="B5" s="221"/>
      <c r="C5" s="221"/>
      <c r="D5" s="208" t="s">
        <v>64</v>
      </c>
      <c r="E5" s="209"/>
      <c r="F5" s="210"/>
      <c r="G5" s="75" t="s">
        <v>65</v>
      </c>
      <c r="H5" s="36">
        <v>0</v>
      </c>
      <c r="I5" s="44"/>
      <c r="J5" s="114">
        <f>+J4-J3</f>
        <v>4</v>
      </c>
    </row>
    <row r="6" spans="1:20" ht="27" customHeight="1">
      <c r="A6" s="222"/>
      <c r="B6" s="222"/>
      <c r="C6" s="222"/>
      <c r="D6" s="208"/>
      <c r="E6" s="209"/>
      <c r="F6" s="210"/>
      <c r="G6" s="76" t="s">
        <v>66</v>
      </c>
      <c r="H6" s="36">
        <v>0</v>
      </c>
      <c r="I6" s="45"/>
      <c r="J6" s="46"/>
    </row>
    <row r="7" spans="1:20" ht="22.9" customHeight="1">
      <c r="A7" s="220" t="s">
        <v>13</v>
      </c>
      <c r="B7" s="214"/>
      <c r="C7" s="214"/>
      <c r="D7" s="208"/>
      <c r="E7" s="209"/>
      <c r="F7" s="210"/>
      <c r="G7" s="76" t="s">
        <v>67</v>
      </c>
      <c r="H7" s="36">
        <v>0</v>
      </c>
      <c r="I7" s="45"/>
      <c r="J7" s="46"/>
    </row>
    <row r="8" spans="1:20" ht="22.9" customHeight="1">
      <c r="A8" s="192" t="s">
        <v>16</v>
      </c>
      <c r="B8" s="193"/>
      <c r="C8" s="70" t="s">
        <v>17</v>
      </c>
      <c r="D8" s="208"/>
      <c r="E8" s="209"/>
      <c r="F8" s="210"/>
      <c r="G8" s="76" t="s">
        <v>68</v>
      </c>
      <c r="H8" s="36">
        <v>0</v>
      </c>
      <c r="I8" s="45"/>
      <c r="J8" s="47"/>
      <c r="K8" s="125"/>
    </row>
    <row r="9" spans="1:20" ht="22.9" customHeight="1">
      <c r="A9" s="192" t="str">
        <f>IF(C8="Yes","Do you currently track your revenue?",IF(C8="No","Skip this tab and move to the next one",""))</f>
        <v>Do you currently track your revenue?</v>
      </c>
      <c r="B9" s="193"/>
      <c r="C9" s="70" t="s">
        <v>17</v>
      </c>
      <c r="D9" s="211" t="s">
        <v>19</v>
      </c>
      <c r="E9" s="214"/>
      <c r="F9" s="231"/>
      <c r="G9" s="76" t="s">
        <v>69</v>
      </c>
      <c r="H9" s="36">
        <v>0</v>
      </c>
      <c r="I9" s="45"/>
      <c r="J9" s="46"/>
    </row>
    <row r="10" spans="1:20" ht="22.9" customHeight="1">
      <c r="A10" s="192" t="str">
        <f>IF(C9="No","Discuss ways to track your finances with a coach",IF(C9="Yes","What was your revenue last month?",""))</f>
        <v>What was your revenue last month?</v>
      </c>
      <c r="B10" s="193"/>
      <c r="C10" s="71">
        <v>0</v>
      </c>
      <c r="D10" s="85"/>
      <c r="E10" s="86"/>
      <c r="F10" s="87"/>
      <c r="G10" s="76" t="s">
        <v>70</v>
      </c>
      <c r="H10" s="36">
        <v>0</v>
      </c>
      <c r="I10" s="45"/>
      <c r="J10" s="46"/>
    </row>
    <row r="11" spans="1:20" ht="22.9" customHeight="1">
      <c r="A11" s="192" t="str">
        <f>IF(C9="Yes","What would you like your revenue to be?","")</f>
        <v>What would you like your revenue to be?</v>
      </c>
      <c r="B11" s="193"/>
      <c r="C11" s="71"/>
      <c r="D11" s="79"/>
      <c r="E11" s="80"/>
      <c r="F11" s="81"/>
      <c r="G11" s="76" t="s">
        <v>71</v>
      </c>
      <c r="H11" s="36">
        <v>0</v>
      </c>
      <c r="I11" s="45"/>
      <c r="J11" s="47"/>
    </row>
    <row r="12" spans="1:20" ht="22.9" customHeight="1">
      <c r="A12" s="192" t="str">
        <f>IF(C9="Yes","When would you like to accomplish this goal by?","")</f>
        <v>When would you like to accomplish this goal by?</v>
      </c>
      <c r="B12" s="193"/>
      <c r="C12" s="70"/>
      <c r="D12" s="82"/>
      <c r="E12" s="83"/>
      <c r="F12" s="84"/>
      <c r="G12" s="77" t="s">
        <v>72</v>
      </c>
      <c r="H12" s="36">
        <v>0</v>
      </c>
      <c r="I12" s="60"/>
      <c r="J12" s="46"/>
    </row>
    <row r="13" spans="1:20" ht="22.9" customHeight="1">
      <c r="A13" s="52"/>
      <c r="B13" s="53"/>
      <c r="C13" s="54"/>
      <c r="D13" s="123"/>
      <c r="E13" s="35"/>
      <c r="F13" s="35"/>
      <c r="G13" s="55" t="s">
        <v>25</v>
      </c>
      <c r="H13" s="56">
        <f>C11</f>
        <v>0</v>
      </c>
      <c r="I13" s="57"/>
      <c r="J13" s="58"/>
    </row>
    <row r="14" spans="1:20" ht="22.9" customHeight="1">
      <c r="A14" s="194" t="s">
        <v>73</v>
      </c>
      <c r="B14" s="195"/>
      <c r="C14" s="195"/>
      <c r="D14" s="195"/>
      <c r="E14" s="195"/>
      <c r="F14" s="195"/>
      <c r="G14" s="195"/>
      <c r="H14" s="195"/>
      <c r="I14" s="195"/>
      <c r="J14" s="196"/>
    </row>
    <row r="15" spans="1:20" s="78" customFormat="1" ht="37.5" customHeight="1">
      <c r="A15" s="61" t="s">
        <v>27</v>
      </c>
      <c r="B15" s="69" t="s">
        <v>28</v>
      </c>
      <c r="C15" s="69" t="s">
        <v>29</v>
      </c>
      <c r="D15" s="69" t="s">
        <v>30</v>
      </c>
      <c r="E15" s="69" t="s">
        <v>31</v>
      </c>
      <c r="F15" s="197" t="s">
        <v>32</v>
      </c>
      <c r="G15" s="198"/>
      <c r="H15" s="232" t="s">
        <v>33</v>
      </c>
      <c r="I15" s="233"/>
      <c r="J15" s="234"/>
    </row>
    <row r="16" spans="1:20" ht="50.1" hidden="1" customHeight="1">
      <c r="A16" s="61" t="s">
        <v>34</v>
      </c>
      <c r="B16" s="62" t="s">
        <v>35</v>
      </c>
      <c r="C16" s="62" t="s">
        <v>36</v>
      </c>
      <c r="D16" s="62" t="s">
        <v>37</v>
      </c>
      <c r="E16" s="62" t="s">
        <v>38</v>
      </c>
      <c r="F16" s="182"/>
      <c r="G16" s="183"/>
      <c r="H16" s="184"/>
      <c r="I16" s="185"/>
      <c r="J16" s="186"/>
    </row>
    <row r="17" spans="1:20" s="29" customFormat="1" ht="69.75" customHeight="1">
      <c r="A17" s="48"/>
      <c r="B17" s="41" t="str">
        <f t="shared" ref="B17:B20" si="0">IF(D5="","",D5)</f>
        <v>Select from the dropdown or enter your own text</v>
      </c>
      <c r="C17" s="42"/>
      <c r="D17" s="88"/>
      <c r="E17" s="89"/>
      <c r="F17" s="235"/>
      <c r="G17" s="188"/>
      <c r="H17" s="115"/>
      <c r="I17" s="115"/>
      <c r="J17" s="116"/>
      <c r="K17" s="96"/>
      <c r="L17" s="96"/>
      <c r="M17" s="96"/>
      <c r="N17" s="96"/>
      <c r="O17" s="96"/>
      <c r="P17" s="96"/>
      <c r="Q17" s="96"/>
      <c r="R17" s="96"/>
      <c r="S17" s="96"/>
      <c r="T17" s="96"/>
    </row>
    <row r="18" spans="1:20" s="29" customFormat="1" ht="69.75" customHeight="1">
      <c r="A18" s="50"/>
      <c r="B18" s="41" t="str">
        <f t="shared" si="0"/>
        <v/>
      </c>
      <c r="C18" s="38"/>
      <c r="D18" s="90"/>
      <c r="E18" s="91"/>
      <c r="F18" s="191"/>
      <c r="G18" s="190"/>
      <c r="H18" s="117"/>
      <c r="I18" s="117"/>
      <c r="J18" s="118"/>
      <c r="K18" s="96"/>
      <c r="L18" s="96"/>
      <c r="M18" s="96"/>
      <c r="N18" s="96"/>
      <c r="O18" s="96"/>
      <c r="P18" s="96"/>
      <c r="Q18" s="96"/>
      <c r="R18" s="96"/>
      <c r="S18" s="96"/>
      <c r="T18" s="96"/>
    </row>
    <row r="19" spans="1:20" s="29" customFormat="1" ht="69.75" customHeight="1">
      <c r="A19" s="50"/>
      <c r="B19" s="41" t="str">
        <f t="shared" si="0"/>
        <v/>
      </c>
      <c r="C19" s="38"/>
      <c r="D19" s="90"/>
      <c r="E19" s="91"/>
      <c r="F19" s="191"/>
      <c r="G19" s="190"/>
      <c r="H19" s="119"/>
      <c r="I19" s="119"/>
      <c r="J19" s="118"/>
      <c r="K19" s="96"/>
      <c r="L19" s="96"/>
      <c r="M19" s="96"/>
      <c r="N19" s="96"/>
      <c r="O19" s="96"/>
      <c r="P19" s="96"/>
      <c r="Q19" s="96"/>
      <c r="R19" s="96"/>
      <c r="S19" s="96"/>
      <c r="T19" s="96"/>
    </row>
    <row r="20" spans="1:20" s="29" customFormat="1" ht="69.75" customHeight="1">
      <c r="A20" s="50"/>
      <c r="B20" s="41" t="str">
        <f t="shared" si="0"/>
        <v/>
      </c>
      <c r="C20" s="38"/>
      <c r="D20" s="90"/>
      <c r="E20" s="91"/>
      <c r="F20" s="191"/>
      <c r="G20" s="190"/>
      <c r="H20" s="117"/>
      <c r="I20" s="117"/>
      <c r="J20" s="118"/>
      <c r="K20" s="96"/>
      <c r="L20" s="96"/>
      <c r="M20" s="96"/>
      <c r="N20" s="96"/>
      <c r="O20" s="96"/>
      <c r="P20" s="96"/>
      <c r="Q20" s="96"/>
      <c r="R20" s="96"/>
      <c r="S20" s="96"/>
      <c r="T20" s="96"/>
    </row>
    <row r="21" spans="1:20" ht="24.75" customHeight="1">
      <c r="A21" s="180" t="s">
        <v>53</v>
      </c>
      <c r="B21" s="181"/>
      <c r="C21" s="65"/>
      <c r="D21" s="65"/>
      <c r="E21" s="65"/>
      <c r="F21" s="65"/>
      <c r="G21" s="65"/>
      <c r="H21" s="65"/>
      <c r="I21" s="65"/>
      <c r="J21" s="65"/>
    </row>
    <row r="22" spans="1:20" ht="24.75" customHeight="1">
      <c r="A22" s="100" t="s">
        <v>42</v>
      </c>
      <c r="B22" s="97"/>
      <c r="C22" s="97"/>
      <c r="D22" s="66"/>
      <c r="E22" s="66"/>
      <c r="F22" s="66"/>
      <c r="G22" s="66"/>
      <c r="H22" s="66"/>
      <c r="I22" s="66"/>
      <c r="J22" s="66"/>
    </row>
    <row r="23" spans="1:20" ht="24.75" customHeight="1">
      <c r="A23" s="100" t="s">
        <v>54</v>
      </c>
      <c r="B23" s="98"/>
      <c r="C23" s="98"/>
      <c r="D23" s="66"/>
      <c r="E23" s="66"/>
      <c r="F23" s="66"/>
      <c r="G23" s="66"/>
      <c r="H23" s="66"/>
      <c r="I23" s="66"/>
      <c r="J23" s="66"/>
    </row>
    <row r="24" spans="1:20" ht="24.75" customHeight="1">
      <c r="A24" s="100" t="s">
        <v>55</v>
      </c>
      <c r="B24" s="99"/>
      <c r="C24" s="99"/>
      <c r="D24" s="66"/>
      <c r="E24" s="66"/>
      <c r="F24" s="66"/>
      <c r="G24" s="66"/>
      <c r="H24" s="66"/>
      <c r="I24" s="66"/>
      <c r="J24" s="66"/>
    </row>
    <row r="25" spans="1:20" ht="24.75" customHeight="1">
      <c r="A25" s="100" t="s">
        <v>56</v>
      </c>
      <c r="B25" s="98"/>
      <c r="C25" s="98"/>
      <c r="D25" s="64"/>
      <c r="E25" s="124"/>
      <c r="F25" s="124"/>
      <c r="G25" s="124"/>
      <c r="H25" s="124"/>
      <c r="I25" s="124"/>
      <c r="J25" s="124"/>
    </row>
    <row r="26" spans="1:20" ht="24.75" customHeight="1">
      <c r="A26" s="100" t="s">
        <v>74</v>
      </c>
      <c r="B26" s="67"/>
      <c r="C26" s="68"/>
      <c r="D26" s="124"/>
      <c r="E26" s="124"/>
      <c r="F26" s="124"/>
      <c r="G26" s="124"/>
      <c r="H26" s="124"/>
      <c r="I26" s="124"/>
      <c r="J26" s="124"/>
    </row>
    <row r="27" spans="1:20" ht="24.75" customHeight="1">
      <c r="A27" s="100" t="s">
        <v>75</v>
      </c>
      <c r="D27" s="124"/>
      <c r="E27" s="124"/>
      <c r="F27" s="124"/>
      <c r="G27" s="124"/>
      <c r="H27" s="124"/>
      <c r="I27" s="124"/>
      <c r="J27" s="124"/>
    </row>
    <row r="28" spans="1:20" ht="24.75" customHeight="1">
      <c r="A28" s="100" t="s">
        <v>59</v>
      </c>
      <c r="D28" s="124"/>
      <c r="E28" s="124"/>
      <c r="F28" s="124"/>
      <c r="G28" s="124"/>
      <c r="H28" s="124"/>
      <c r="I28" s="124"/>
      <c r="J28" s="124"/>
    </row>
    <row r="29" spans="1:20" ht="24.75" customHeight="1">
      <c r="A29" s="100" t="s">
        <v>76</v>
      </c>
      <c r="D29" s="124"/>
      <c r="E29" s="124"/>
      <c r="F29" s="124"/>
      <c r="G29" s="124"/>
      <c r="H29" s="124"/>
      <c r="I29" s="124"/>
      <c r="J29" s="124"/>
    </row>
    <row r="30" spans="1:20" ht="24.75" customHeight="1">
      <c r="A30" s="100" t="s">
        <v>77</v>
      </c>
      <c r="D30" s="124"/>
      <c r="E30" s="124"/>
      <c r="F30" s="124"/>
      <c r="G30" s="124"/>
      <c r="H30" s="124"/>
      <c r="I30" s="124"/>
      <c r="J30" s="124"/>
    </row>
    <row r="31" spans="1:20" ht="24.75" customHeight="1">
      <c r="A31" s="100" t="s">
        <v>52</v>
      </c>
      <c r="D31" s="124"/>
      <c r="E31" s="124"/>
      <c r="F31" s="124"/>
      <c r="G31" s="124"/>
      <c r="H31" s="124"/>
      <c r="I31" s="124"/>
      <c r="J31" s="124"/>
    </row>
    <row r="32" spans="1:20" ht="24.75" customHeight="1">
      <c r="D32" s="124"/>
      <c r="E32" s="124"/>
      <c r="F32" s="124"/>
      <c r="G32" s="124"/>
      <c r="H32" s="124"/>
      <c r="I32" s="124"/>
      <c r="J32" s="124"/>
    </row>
    <row r="33" ht="24.75" customHeight="1"/>
    <row r="34" ht="24.75" customHeight="1"/>
    <row r="35" ht="24.75" customHeight="1"/>
    <row r="36" ht="24.75" customHeight="1"/>
  </sheetData>
  <mergeCells count="28">
    <mergeCell ref="F19:G19"/>
    <mergeCell ref="G1:J1"/>
    <mergeCell ref="D2:F2"/>
    <mergeCell ref="I2:J2"/>
    <mergeCell ref="A7:C7"/>
    <mergeCell ref="D7:F7"/>
    <mergeCell ref="A3:C6"/>
    <mergeCell ref="D3:F4"/>
    <mergeCell ref="D5:F5"/>
    <mergeCell ref="D6:F6"/>
    <mergeCell ref="A1:C2"/>
    <mergeCell ref="D1:F1"/>
    <mergeCell ref="A21:B21"/>
    <mergeCell ref="A8:B8"/>
    <mergeCell ref="D8:F8"/>
    <mergeCell ref="A9:B9"/>
    <mergeCell ref="D9:F9"/>
    <mergeCell ref="F20:G20"/>
    <mergeCell ref="A10:B10"/>
    <mergeCell ref="A11:B11"/>
    <mergeCell ref="A12:B12"/>
    <mergeCell ref="A14:J14"/>
    <mergeCell ref="F15:G15"/>
    <mergeCell ref="H15:J15"/>
    <mergeCell ref="F16:G16"/>
    <mergeCell ref="H16:J16"/>
    <mergeCell ref="F17:G17"/>
    <mergeCell ref="F18:G18"/>
  </mergeCells>
  <conditionalFormatting sqref="H17:I17">
    <cfRule type="expression" dxfId="71" priority="13">
      <formula>$A17=1</formula>
    </cfRule>
    <cfRule type="expression" dxfId="70" priority="14">
      <formula>AND($A17=0, $A17&lt;&gt;"")</formula>
    </cfRule>
    <cfRule type="expression" dxfId="69" priority="15">
      <formula>$A17=-1</formula>
    </cfRule>
  </conditionalFormatting>
  <conditionalFormatting sqref="I17 C17:F20">
    <cfRule type="expression" dxfId="68" priority="16">
      <formula>$A17=1</formula>
    </cfRule>
    <cfRule type="expression" dxfId="67" priority="17">
      <formula>AND($A17=0, $A17&lt;&gt;"")</formula>
    </cfRule>
    <cfRule type="expression" dxfId="66" priority="18">
      <formula>$A17=-1</formula>
    </cfRule>
  </conditionalFormatting>
  <dataValidations count="12">
    <dataValidation type="list" allowBlank="1" showInputMessage="1" showErrorMessage="1" sqref="C8:C9" xr:uid="{B4B19BE3-0656-41F7-B23C-66193C379939}">
      <formula1>"Select an option, Yes, No"</formula1>
    </dataValidation>
    <dataValidation type="list" allowBlank="1" showInputMessage="1" showErrorMessage="1" sqref="A17:A20" xr:uid="{0BDCDD71-3648-46AA-B6E3-2DC4FEDC6990}">
      <formula1>"1st, 2nd, 3rd, 4th, 5th, 6th, 7th, 8th, 9th, 10th"</formula1>
    </dataValidation>
    <dataValidation type="list" errorStyle="warning" allowBlank="1" showInputMessage="1" showErrorMessage="1" error="Select an option from the list. Press Cancel then ALT+DOWN ARROW to open the drop-down list, then ENTER to make selection" sqref="D17:D20" xr:uid="{67FF7E25-0A7A-4785-B0D7-EB9687F8898B}">
      <formula1>"Yes, No, Pending"</formula1>
    </dataValidation>
    <dataValidation allowBlank="1" showInputMessage="1" showErrorMessage="1" prompt="Select task completion status in this column. Press ALT+DOWN ARROW to open the drop-down list, ENTER to make selection. An icon representing this status is in column B and writeen out in column G" sqref="D15:D16" xr:uid="{90279C6F-C55E-4FC2-9BFC-C88999D84DC3}"/>
    <dataValidation allowBlank="1" showInputMessage="1" showErrorMessage="1" prompt="Enter Due Date in this column under this heading" sqref="C15:C16" xr:uid="{D37EA443-507A-4A95-87A8-938EA2EBC7DD}"/>
    <dataValidation allowBlank="1" showInputMessage="1" showErrorMessage="1" prompt="Enter Tasks in this column under this heading" sqref="B15:B16" xr:uid="{AF239705-8CA4-4771-AF12-4F045048FFAD}"/>
    <dataValidation allowBlank="1" showInputMessage="1" showErrorMessage="1" prompt="This column is automatically updated and indicates status based on column F" sqref="A15:A16" xr:uid="{10202F72-790D-45D6-9B51-A3E96F6055D5}"/>
    <dataValidation allowBlank="1" showInputMessage="1" showErrorMessage="1" prompt="Enter Objective in cell below" sqref="G5 D2" xr:uid="{D46FB5C4-231E-4B43-86B3-A418E16FA309}"/>
    <dataValidation allowBlank="1" showInputMessage="1" showErrorMessage="1" prompt="Enter Goal in cell below" sqref="D2" xr:uid="{312A72DD-4B7F-4272-9E09-E1F799CEFF9F}"/>
    <dataValidation allowBlank="1" showInputMessage="1" showErrorMessage="1" prompt="The status in this column is automatically updated based on Done column value &amp; comparing Due Dates. Dates beyond the due date &amp; just before the due date are noted for emphasis" sqref="H15:H16 E15:F16" xr:uid="{06A30B39-ABF6-472D-AD2D-55DCB2CAFD85}"/>
    <dataValidation allowBlank="1" showInputMessage="1" showErrorMessage="1" prompt="Enter Plan Due Date in cell below" sqref="G4" xr:uid="{BEA66770-BBFD-4039-9230-AD0C4E1B3515}"/>
    <dataValidation type="list" allowBlank="1" showInputMessage="1" sqref="D5:F8" xr:uid="{2648D9A8-2241-4DE2-8AEB-71696A5BA111}">
      <formula1>"Elevate product or service,Launch a new product or service,Create new sales channels,Develop a marketing srategy,Secure partnerships, Create new sales channels,Improve marketing platforms,Obtain a certification"</formula1>
    </dataValidation>
  </dataValidations>
  <hyperlinks>
    <hyperlink ref="A22" r:id="rId1" xr:uid="{98698940-2046-43D1-8405-5BF3A834B91E}"/>
    <hyperlink ref="A23" r:id="rId2" xr:uid="{0B0C1CF7-48C0-4C19-BD64-0B4632D479BA}"/>
    <hyperlink ref="A24" r:id="rId3" xr:uid="{A6234CD0-C828-43F7-B6C1-8AE606EC5327}"/>
    <hyperlink ref="A25" r:id="rId4" xr:uid="{5EE829CF-9F3E-4EAF-BF3D-58BF013A89E5}"/>
    <hyperlink ref="A26" r:id="rId5" xr:uid="{3CD55085-B622-4762-A5A4-AA67CBE2AC00}"/>
    <hyperlink ref="A27" r:id="rId6" xr:uid="{F37C5286-CC68-4E69-B5E4-7B131970F54D}"/>
    <hyperlink ref="A28" r:id="rId7" xr:uid="{F2C203DF-F764-44F7-907A-61727EF5D22B}"/>
    <hyperlink ref="A29" r:id="rId8" xr:uid="{CC748B18-BA1D-418A-A11E-8ED4C6AD4CFD}"/>
    <hyperlink ref="A30" r:id="rId9" xr:uid="{4764D2D9-76AD-4EF9-A8A4-3C10F2C9E5AF}"/>
    <hyperlink ref="A31" r:id="rId10" xr:uid="{2B1C6171-0ECA-43D4-BBDD-1BD04524D339}"/>
  </hyperlinks>
  <printOptions horizontalCentered="1"/>
  <pageMargins left="0.25" right="0.25" top="0.75" bottom="0.75" header="0.3" footer="0.3"/>
  <pageSetup scale="40" fitToHeight="0" orientation="portrait"/>
  <headerFooter differentFirst="1"/>
  <drawing r:id="rId11"/>
  <legacyDrawing r:id="rId12"/>
  <tableParts count="1">
    <tablePart r:id="rId1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19CDF-AD89-4190-AC38-0822860EF5CC}">
  <sheetPr>
    <tabColor rgb="FFFE5000"/>
    <pageSetUpPr fitToPage="1"/>
  </sheetPr>
  <dimension ref="A1:T36"/>
  <sheetViews>
    <sheetView showGridLines="0" topLeftCell="A6" zoomScaleNormal="100" workbookViewId="0">
      <selection activeCell="B19" sqref="B19"/>
    </sheetView>
  </sheetViews>
  <sheetFormatPr defaultColWidth="7.81640625" defaultRowHeight="30" customHeight="1"/>
  <cols>
    <col min="1" max="1" width="14.7265625" style="30" customWidth="1"/>
    <col min="2" max="2" width="20.453125" style="31" customWidth="1"/>
    <col min="3" max="3" width="13.81640625" style="28" customWidth="1"/>
    <col min="4" max="4" width="7.1796875" style="25" customWidth="1"/>
    <col min="5" max="5" width="13.54296875" style="25" customWidth="1"/>
    <col min="6" max="6" width="27.08984375" style="25" customWidth="1"/>
    <col min="7" max="7" width="11.26953125" style="25" customWidth="1"/>
    <col min="8" max="8" width="15.54296875" style="25" customWidth="1"/>
    <col min="9" max="9" width="15.08984375" style="25" customWidth="1"/>
    <col min="10" max="10" width="15.1796875" style="25" customWidth="1"/>
    <col min="11" max="20" width="7.81640625" style="94"/>
    <col min="21" max="16384" width="7.81640625" style="25"/>
  </cols>
  <sheetData>
    <row r="1" spans="1:20" s="27" customFormat="1" ht="24.75" customHeight="1">
      <c r="A1" s="226" t="s">
        <v>78</v>
      </c>
      <c r="B1" s="227"/>
      <c r="C1" s="227"/>
      <c r="D1" s="228" t="s">
        <v>1</v>
      </c>
      <c r="E1" s="238"/>
      <c r="F1" s="239"/>
      <c r="G1" s="214" t="s">
        <v>2</v>
      </c>
      <c r="H1" s="214"/>
      <c r="I1" s="214"/>
      <c r="J1" s="231"/>
      <c r="K1" s="92"/>
      <c r="L1" s="92"/>
      <c r="M1" s="92"/>
      <c r="N1" s="92"/>
      <c r="O1" s="92"/>
      <c r="P1" s="92"/>
      <c r="Q1" s="92"/>
      <c r="R1" s="92"/>
      <c r="S1" s="92"/>
      <c r="T1" s="92"/>
    </row>
    <row r="2" spans="1:20" s="27" customFormat="1" ht="33.6" customHeight="1">
      <c r="A2" s="227"/>
      <c r="B2" s="227"/>
      <c r="C2" s="227"/>
      <c r="D2" s="215" t="s">
        <v>3</v>
      </c>
      <c r="E2" s="236"/>
      <c r="F2" s="237"/>
      <c r="G2" s="72" t="s">
        <v>4</v>
      </c>
      <c r="H2" s="34" t="s">
        <v>79</v>
      </c>
      <c r="I2" s="218"/>
      <c r="J2" s="219"/>
      <c r="K2" s="92"/>
      <c r="L2" s="92"/>
      <c r="M2" s="92"/>
      <c r="N2" s="92"/>
      <c r="O2" s="92"/>
      <c r="P2" s="92"/>
      <c r="Q2" s="92"/>
      <c r="R2" s="92"/>
      <c r="S2" s="92"/>
      <c r="T2" s="92"/>
    </row>
    <row r="3" spans="1:20" s="26" customFormat="1" ht="22.9" customHeight="1">
      <c r="A3" s="221" t="s">
        <v>80</v>
      </c>
      <c r="B3" s="221"/>
      <c r="C3" s="221"/>
      <c r="D3" s="223" t="str">
        <f>_xlfn.CONCAT("My goal is to increase net income from $",(C10)," to $", (C11)," by ",TEXT(C12,"mm/dd/yyyy"),". I'll accomplish this by completeing these steps: ")</f>
        <v xml:space="preserve">My goal is to increase net income from $0 to $0 by 01/00/1900. I'll accomplish this by completeing these steps: </v>
      </c>
      <c r="E3" s="224"/>
      <c r="F3" s="225"/>
      <c r="G3" s="73" t="s">
        <v>62</v>
      </c>
      <c r="H3" s="36">
        <v>0</v>
      </c>
      <c r="I3" s="32"/>
      <c r="J3" s="130">
        <f>+((COUNTIF(Tasks3[Column4],"Yes")))</f>
        <v>0</v>
      </c>
      <c r="K3" s="93"/>
      <c r="L3" s="93"/>
      <c r="M3" s="93"/>
      <c r="N3" s="93"/>
      <c r="O3" s="93"/>
      <c r="P3" s="93"/>
      <c r="Q3" s="93"/>
      <c r="R3" s="93"/>
      <c r="S3" s="93"/>
      <c r="T3" s="93"/>
    </row>
    <row r="4" spans="1:20" s="26" customFormat="1" ht="22.9" customHeight="1">
      <c r="A4" s="221"/>
      <c r="B4" s="221"/>
      <c r="C4" s="221"/>
      <c r="D4" s="223"/>
      <c r="E4" s="224"/>
      <c r="F4" s="225"/>
      <c r="G4" s="74" t="s">
        <v>63</v>
      </c>
      <c r="H4" s="36">
        <v>0</v>
      </c>
      <c r="I4" s="32"/>
      <c r="J4" s="131">
        <f>COUNTIF(Tasks3[Column2],"*")-J3</f>
        <v>4</v>
      </c>
      <c r="K4" s="93"/>
      <c r="L4" s="93"/>
      <c r="M4" s="93"/>
      <c r="N4" s="93"/>
      <c r="O4" s="93"/>
      <c r="P4" s="93"/>
      <c r="Q4" s="93"/>
      <c r="R4" s="93"/>
      <c r="S4" s="93"/>
      <c r="T4" s="93"/>
    </row>
    <row r="5" spans="1:20" ht="22.9" customHeight="1">
      <c r="A5" s="221"/>
      <c r="B5" s="221"/>
      <c r="C5" s="221"/>
      <c r="D5" s="208" t="s">
        <v>64</v>
      </c>
      <c r="E5" s="209"/>
      <c r="F5" s="210"/>
      <c r="G5" s="75" t="s">
        <v>65</v>
      </c>
      <c r="H5" s="36">
        <v>0</v>
      </c>
      <c r="I5" s="44"/>
      <c r="J5" s="132">
        <f>+J4+J3</f>
        <v>4</v>
      </c>
    </row>
    <row r="6" spans="1:20" ht="22.9" customHeight="1">
      <c r="A6" s="222"/>
      <c r="B6" s="222"/>
      <c r="C6" s="222"/>
      <c r="D6" s="208"/>
      <c r="E6" s="209"/>
      <c r="F6" s="210"/>
      <c r="G6" s="76" t="s">
        <v>66</v>
      </c>
      <c r="H6" s="36">
        <v>0</v>
      </c>
      <c r="I6" s="45"/>
      <c r="J6" s="46"/>
    </row>
    <row r="7" spans="1:20" ht="22.9" customHeight="1">
      <c r="A7" s="220" t="s">
        <v>13</v>
      </c>
      <c r="B7" s="214"/>
      <c r="C7" s="214"/>
      <c r="D7" s="208"/>
      <c r="E7" s="209"/>
      <c r="F7" s="210"/>
      <c r="G7" s="76" t="s">
        <v>67</v>
      </c>
      <c r="H7" s="36">
        <v>0</v>
      </c>
      <c r="I7" s="45"/>
      <c r="J7" s="46"/>
    </row>
    <row r="8" spans="1:20" ht="22.9" customHeight="1">
      <c r="A8" s="192" t="s">
        <v>81</v>
      </c>
      <c r="B8" s="193"/>
      <c r="C8" s="70" t="s">
        <v>82</v>
      </c>
      <c r="D8" s="208"/>
      <c r="E8" s="209"/>
      <c r="F8" s="210"/>
      <c r="G8" s="76" t="s">
        <v>68</v>
      </c>
      <c r="H8" s="36">
        <v>0</v>
      </c>
      <c r="I8" s="45"/>
      <c r="J8" s="47"/>
    </row>
    <row r="9" spans="1:20" ht="22.9" customHeight="1">
      <c r="A9" s="192" t="str">
        <f>IF(C8="Yes","Do you currently track your income and expenses?",IF(C8="No","Skip this tab and move to the next one",""))</f>
        <v/>
      </c>
      <c r="B9" s="193"/>
      <c r="C9" s="70"/>
      <c r="D9" s="211" t="s">
        <v>19</v>
      </c>
      <c r="E9" s="214"/>
      <c r="F9" s="231"/>
      <c r="G9" s="76" t="s">
        <v>69</v>
      </c>
      <c r="H9" s="36">
        <v>0</v>
      </c>
      <c r="I9" s="45"/>
      <c r="J9" s="46"/>
    </row>
    <row r="10" spans="1:20" ht="22.9" customHeight="1">
      <c r="A10" s="192" t="str">
        <f>IF(C9="No","Discuss ways to track your finances with a coach",IF(C9="Yes","What was your net income last month?",""))</f>
        <v/>
      </c>
      <c r="B10" s="193"/>
      <c r="C10" s="71">
        <v>0</v>
      </c>
      <c r="D10" s="85"/>
      <c r="E10" s="86"/>
      <c r="F10" s="87"/>
      <c r="G10" s="76" t="s">
        <v>70</v>
      </c>
      <c r="H10" s="36">
        <v>0</v>
      </c>
      <c r="I10" s="45"/>
      <c r="J10" s="46"/>
    </row>
    <row r="11" spans="1:20" ht="22.9" customHeight="1">
      <c r="A11" s="192" t="str">
        <f>IF(C9="Yes","What would you your net income to be?","")</f>
        <v/>
      </c>
      <c r="B11" s="193"/>
      <c r="C11" s="71">
        <v>0</v>
      </c>
      <c r="D11" s="79"/>
      <c r="E11" s="80"/>
      <c r="F11" s="81"/>
      <c r="G11" s="76" t="s">
        <v>71</v>
      </c>
      <c r="H11" s="36">
        <v>0</v>
      </c>
      <c r="I11" s="45"/>
      <c r="J11" s="47"/>
    </row>
    <row r="12" spans="1:20" ht="22.9" customHeight="1">
      <c r="A12" s="192" t="str">
        <f>IF(C9="Yes","When would you like to accomplish this goal by?","")</f>
        <v/>
      </c>
      <c r="B12" s="193"/>
      <c r="C12" s="70"/>
      <c r="D12" s="82"/>
      <c r="E12" s="83"/>
      <c r="F12" s="84"/>
      <c r="G12" s="77" t="s">
        <v>72</v>
      </c>
      <c r="H12" s="36">
        <v>0</v>
      </c>
      <c r="I12" s="60"/>
      <c r="J12" s="46"/>
    </row>
    <row r="13" spans="1:20" ht="22.9" customHeight="1">
      <c r="A13" s="52"/>
      <c r="B13" s="53"/>
      <c r="C13" s="54"/>
      <c r="D13" s="123"/>
      <c r="E13" s="35"/>
      <c r="F13" s="35"/>
      <c r="G13" s="55" t="s">
        <v>25</v>
      </c>
      <c r="H13" s="56">
        <f>C11</f>
        <v>0</v>
      </c>
      <c r="I13" s="57"/>
      <c r="J13" s="58"/>
    </row>
    <row r="14" spans="1:20" ht="22.9" customHeight="1">
      <c r="A14" s="194" t="s">
        <v>26</v>
      </c>
      <c r="B14" s="195"/>
      <c r="C14" s="195"/>
      <c r="D14" s="195"/>
      <c r="E14" s="195"/>
      <c r="F14" s="195"/>
      <c r="G14" s="195"/>
      <c r="H14" s="195"/>
      <c r="I14" s="195"/>
      <c r="J14" s="196"/>
    </row>
    <row r="15" spans="1:20" s="78" customFormat="1" ht="37.5" customHeight="1">
      <c r="A15" s="61" t="s">
        <v>27</v>
      </c>
      <c r="B15" s="69" t="s">
        <v>28</v>
      </c>
      <c r="C15" s="69" t="s">
        <v>29</v>
      </c>
      <c r="D15" s="69" t="s">
        <v>30</v>
      </c>
      <c r="E15" s="69" t="s">
        <v>31</v>
      </c>
      <c r="F15" s="197" t="s">
        <v>32</v>
      </c>
      <c r="G15" s="198"/>
      <c r="H15" s="184" t="s">
        <v>33</v>
      </c>
      <c r="I15" s="185"/>
      <c r="J15" s="186"/>
      <c r="K15" s="95"/>
      <c r="L15" s="95"/>
      <c r="M15" s="95"/>
      <c r="N15" s="95"/>
      <c r="O15" s="95"/>
      <c r="P15" s="95"/>
      <c r="Q15" s="95"/>
      <c r="R15" s="95"/>
      <c r="S15" s="95"/>
      <c r="T15" s="95"/>
    </row>
    <row r="16" spans="1:20" ht="50.1" hidden="1" customHeight="1">
      <c r="A16" s="61" t="s">
        <v>34</v>
      </c>
      <c r="B16" s="62" t="s">
        <v>35</v>
      </c>
      <c r="C16" s="62" t="s">
        <v>36</v>
      </c>
      <c r="D16" s="62" t="s">
        <v>37</v>
      </c>
      <c r="E16" s="62" t="s">
        <v>38</v>
      </c>
      <c r="F16" s="182"/>
      <c r="G16" s="183"/>
      <c r="H16" s="184"/>
      <c r="I16" s="185"/>
      <c r="J16" s="186"/>
    </row>
    <row r="17" spans="1:20" s="29" customFormat="1" ht="69.75" customHeight="1">
      <c r="A17" s="48"/>
      <c r="B17" s="41" t="str">
        <f t="shared" ref="B17:B20" si="0">IF(D5="","",D5)</f>
        <v>Select from the dropdown or enter your own text</v>
      </c>
      <c r="C17" s="42"/>
      <c r="D17" s="88"/>
      <c r="E17" s="89"/>
      <c r="F17" s="235"/>
      <c r="G17" s="188"/>
      <c r="H17" s="115"/>
      <c r="I17" s="115"/>
      <c r="J17" s="116"/>
      <c r="K17" s="96"/>
      <c r="L17" s="96"/>
      <c r="M17" s="96"/>
      <c r="N17" s="96"/>
      <c r="O17" s="96"/>
      <c r="P17" s="96"/>
      <c r="Q17" s="96"/>
      <c r="R17" s="96"/>
      <c r="S17" s="96"/>
      <c r="T17" s="96"/>
    </row>
    <row r="18" spans="1:20" s="29" customFormat="1" ht="69.75" customHeight="1">
      <c r="A18" s="50"/>
      <c r="B18" s="41" t="str">
        <f t="shared" si="0"/>
        <v/>
      </c>
      <c r="C18" s="38"/>
      <c r="D18" s="90"/>
      <c r="E18" s="91"/>
      <c r="F18" s="191"/>
      <c r="G18" s="190"/>
      <c r="H18" s="117"/>
      <c r="I18" s="117"/>
      <c r="J18" s="118"/>
      <c r="K18" s="96"/>
      <c r="L18" s="96"/>
      <c r="M18" s="96"/>
      <c r="N18" s="96"/>
      <c r="O18" s="96"/>
      <c r="P18" s="96"/>
      <c r="Q18" s="96"/>
      <c r="R18" s="96"/>
      <c r="S18" s="96"/>
      <c r="T18" s="96"/>
    </row>
    <row r="19" spans="1:20" s="29" customFormat="1" ht="69.75" customHeight="1">
      <c r="A19" s="50"/>
      <c r="B19" s="41" t="str">
        <f t="shared" si="0"/>
        <v/>
      </c>
      <c r="C19" s="38"/>
      <c r="D19" s="90"/>
      <c r="E19" s="91"/>
      <c r="F19" s="191"/>
      <c r="G19" s="190"/>
      <c r="H19" s="119"/>
      <c r="I19" s="119"/>
      <c r="J19" s="118"/>
      <c r="K19" s="96"/>
      <c r="L19" s="96"/>
      <c r="M19" s="96"/>
      <c r="N19" s="96"/>
      <c r="O19" s="96"/>
      <c r="P19" s="96"/>
      <c r="Q19" s="96"/>
      <c r="R19" s="96"/>
      <c r="S19" s="96"/>
      <c r="T19" s="96"/>
    </row>
    <row r="20" spans="1:20" s="29" customFormat="1" ht="69.75" customHeight="1">
      <c r="A20" s="50"/>
      <c r="B20" s="41" t="str">
        <f t="shared" si="0"/>
        <v/>
      </c>
      <c r="C20" s="38"/>
      <c r="D20" s="90"/>
      <c r="E20" s="91"/>
      <c r="F20" s="191"/>
      <c r="G20" s="190"/>
      <c r="H20" s="117"/>
      <c r="I20" s="117"/>
      <c r="J20" s="118"/>
      <c r="K20" s="96"/>
      <c r="L20" s="96"/>
      <c r="M20" s="96"/>
      <c r="N20" s="96"/>
      <c r="O20" s="96"/>
      <c r="P20" s="96"/>
      <c r="Q20" s="96"/>
      <c r="R20" s="96"/>
      <c r="S20" s="96"/>
      <c r="T20" s="96"/>
    </row>
    <row r="21" spans="1:20" ht="24.75" customHeight="1">
      <c r="A21" s="180" t="s">
        <v>53</v>
      </c>
      <c r="B21" s="181"/>
      <c r="C21" s="65"/>
      <c r="D21" s="65"/>
      <c r="E21" s="65"/>
      <c r="F21" s="65"/>
      <c r="G21" s="65"/>
      <c r="H21" s="65"/>
      <c r="I21" s="65"/>
      <c r="J21" s="65"/>
    </row>
    <row r="22" spans="1:20" ht="24.75" customHeight="1">
      <c r="A22" s="100" t="s">
        <v>83</v>
      </c>
      <c r="B22" s="98"/>
      <c r="C22" s="98"/>
      <c r="D22" s="66"/>
      <c r="E22" s="66"/>
      <c r="F22" s="66"/>
      <c r="G22" s="66"/>
      <c r="H22" s="66"/>
      <c r="I22" s="66"/>
      <c r="J22" s="66"/>
    </row>
    <row r="23" spans="1:20" ht="24.75" customHeight="1">
      <c r="A23" s="100" t="s">
        <v>84</v>
      </c>
      <c r="B23" s="99"/>
      <c r="C23" s="99"/>
      <c r="D23" s="66"/>
      <c r="E23" s="66"/>
      <c r="F23" s="66"/>
      <c r="G23" s="66"/>
      <c r="H23" s="66"/>
      <c r="I23" s="66"/>
      <c r="J23" s="66"/>
    </row>
    <row r="24" spans="1:20" ht="24.75" customHeight="1">
      <c r="A24" s="100" t="s">
        <v>85</v>
      </c>
      <c r="B24" s="98"/>
      <c r="C24" s="98"/>
      <c r="D24" s="64"/>
      <c r="E24" s="124"/>
      <c r="F24" s="124"/>
      <c r="G24" s="124"/>
      <c r="H24" s="124"/>
      <c r="I24" s="124"/>
      <c r="J24" s="124"/>
    </row>
    <row r="25" spans="1:20" ht="24.75" customHeight="1">
      <c r="A25" s="100" t="s">
        <v>86</v>
      </c>
      <c r="B25" s="67"/>
      <c r="C25" s="68"/>
      <c r="D25" s="124"/>
      <c r="E25" s="124"/>
      <c r="F25" s="124"/>
      <c r="G25" s="124"/>
      <c r="H25" s="124"/>
      <c r="I25" s="124"/>
      <c r="J25" s="124"/>
    </row>
    <row r="26" spans="1:20" ht="24.75" customHeight="1">
      <c r="A26" s="100" t="s">
        <v>87</v>
      </c>
      <c r="D26" s="124"/>
      <c r="E26" s="124"/>
      <c r="F26" s="124"/>
      <c r="G26" s="124"/>
      <c r="H26" s="124"/>
      <c r="I26" s="124"/>
      <c r="J26" s="124"/>
    </row>
    <row r="27" spans="1:20" ht="24.75" customHeight="1">
      <c r="A27" s="111" t="s">
        <v>88</v>
      </c>
      <c r="D27" s="124"/>
      <c r="E27" s="124"/>
      <c r="F27" s="124"/>
      <c r="G27" s="124"/>
      <c r="H27" s="124"/>
      <c r="I27" s="124"/>
      <c r="J27" s="124"/>
    </row>
    <row r="28" spans="1:20" s="124" customFormat="1" ht="24.75" customHeight="1">
      <c r="A28" s="111" t="s">
        <v>89</v>
      </c>
      <c r="B28" s="31"/>
      <c r="C28" s="28"/>
      <c r="K28" s="94"/>
      <c r="L28" s="94"/>
      <c r="M28" s="94"/>
      <c r="N28" s="94"/>
      <c r="O28" s="94"/>
      <c r="P28" s="94"/>
      <c r="Q28" s="94"/>
      <c r="R28" s="94"/>
      <c r="S28" s="94"/>
      <c r="T28" s="94"/>
    </row>
    <row r="29" spans="1:20" ht="24.75" customHeight="1">
      <c r="A29" s="240" t="s">
        <v>90</v>
      </c>
      <c r="B29" s="240"/>
      <c r="C29" s="240"/>
      <c r="D29" s="124"/>
      <c r="E29" s="124"/>
      <c r="F29" s="124"/>
      <c r="G29" s="124"/>
      <c r="H29" s="124"/>
      <c r="I29" s="124"/>
      <c r="J29" s="124"/>
    </row>
    <row r="30" spans="1:20" ht="24.75" customHeight="1">
      <c r="D30" s="124"/>
      <c r="E30" s="124"/>
      <c r="F30" s="124"/>
      <c r="G30" s="124"/>
      <c r="H30" s="124"/>
      <c r="I30" s="124"/>
      <c r="J30" s="124"/>
    </row>
    <row r="31" spans="1:20" ht="24.75" customHeight="1">
      <c r="D31" s="124"/>
      <c r="E31" s="124"/>
      <c r="F31" s="124"/>
      <c r="G31" s="124"/>
      <c r="H31" s="124"/>
      <c r="I31" s="124"/>
      <c r="J31" s="124"/>
    </row>
    <row r="32" spans="1:20" ht="24.75" customHeight="1">
      <c r="D32" s="124"/>
      <c r="E32" s="124"/>
      <c r="F32" s="124"/>
      <c r="G32" s="124"/>
      <c r="H32" s="124"/>
      <c r="I32" s="124"/>
      <c r="J32" s="124"/>
    </row>
    <row r="33" spans="4:10" ht="24.75" customHeight="1">
      <c r="D33" s="124"/>
      <c r="E33" s="124"/>
      <c r="F33" s="124"/>
      <c r="G33" s="124"/>
      <c r="H33" s="124"/>
      <c r="I33" s="124"/>
      <c r="J33" s="124"/>
    </row>
    <row r="34" spans="4:10" ht="24.75" customHeight="1">
      <c r="D34" s="124"/>
      <c r="E34" s="124"/>
      <c r="F34" s="124"/>
      <c r="G34" s="124"/>
      <c r="H34" s="124"/>
      <c r="I34" s="124"/>
      <c r="J34" s="124"/>
    </row>
    <row r="35" spans="4:10" ht="24.75" customHeight="1">
      <c r="D35" s="124"/>
      <c r="E35" s="124"/>
      <c r="F35" s="124"/>
      <c r="G35" s="124"/>
      <c r="H35" s="124"/>
      <c r="I35" s="124"/>
      <c r="J35" s="124"/>
    </row>
    <row r="36" spans="4:10" ht="24.75" customHeight="1">
      <c r="D36" s="124"/>
      <c r="E36" s="124"/>
      <c r="F36" s="124"/>
      <c r="G36" s="124"/>
      <c r="H36" s="124"/>
      <c r="I36" s="124"/>
      <c r="J36" s="124"/>
    </row>
  </sheetData>
  <mergeCells count="29">
    <mergeCell ref="A29:C29"/>
    <mergeCell ref="A11:B11"/>
    <mergeCell ref="A7:C7"/>
    <mergeCell ref="A21:B21"/>
    <mergeCell ref="D3:F4"/>
    <mergeCell ref="D9:F9"/>
    <mergeCell ref="D5:F5"/>
    <mergeCell ref="D6:F6"/>
    <mergeCell ref="D7:F7"/>
    <mergeCell ref="D8:F8"/>
    <mergeCell ref="F18:G18"/>
    <mergeCell ref="F19:G19"/>
    <mergeCell ref="F20:G20"/>
    <mergeCell ref="D2:F2"/>
    <mergeCell ref="D1:F1"/>
    <mergeCell ref="H16:J16"/>
    <mergeCell ref="F17:G17"/>
    <mergeCell ref="A3:C6"/>
    <mergeCell ref="A1:C2"/>
    <mergeCell ref="F16:G16"/>
    <mergeCell ref="A14:J14"/>
    <mergeCell ref="F15:G15"/>
    <mergeCell ref="H15:J15"/>
    <mergeCell ref="I2:J2"/>
    <mergeCell ref="G1:J1"/>
    <mergeCell ref="A12:B12"/>
    <mergeCell ref="A8:B8"/>
    <mergeCell ref="A9:B9"/>
    <mergeCell ref="A10:B10"/>
  </mergeCells>
  <conditionalFormatting sqref="H17:I17">
    <cfRule type="expression" dxfId="57" priority="16">
      <formula>$A17=1</formula>
    </cfRule>
    <cfRule type="expression" dxfId="56" priority="17">
      <formula>AND($A17=0, $A17&lt;&gt;"")</formula>
    </cfRule>
    <cfRule type="expression" dxfId="55" priority="18">
      <formula>$A17=-1</formula>
    </cfRule>
  </conditionalFormatting>
  <conditionalFormatting sqref="I17 C17:F20">
    <cfRule type="expression" dxfId="54" priority="19">
      <formula>$A17=1</formula>
    </cfRule>
    <cfRule type="expression" dxfId="53" priority="20">
      <formula>AND($A17=0, $A17&lt;&gt;"")</formula>
    </cfRule>
    <cfRule type="expression" dxfId="52" priority="21">
      <formula>$A17=-1</formula>
    </cfRule>
  </conditionalFormatting>
  <dataValidations count="12">
    <dataValidation allowBlank="1" showInputMessage="1" showErrorMessage="1" prompt="Enter Plan Due Date in cell below" sqref="G4" xr:uid="{0A56943A-B574-4C8A-A7B1-685E6BCD2CFD}"/>
    <dataValidation allowBlank="1" showInputMessage="1" showErrorMessage="1" prompt="The status in this column is automatically updated based on Done column value &amp; comparing Due Dates. Dates beyond the due date &amp; just before the due date are noted for emphasis" sqref="H15:H16 E15:F16" xr:uid="{0BF2541D-92E5-42BE-9D88-D51912D0F328}"/>
    <dataValidation allowBlank="1" showInputMessage="1" showErrorMessage="1" prompt="Enter Goal in cell below" sqref="D2" xr:uid="{45FB9A67-04A6-43DA-BA25-F9C423082EDA}"/>
    <dataValidation allowBlank="1" showInputMessage="1" showErrorMessage="1" prompt="Enter Objective in cell below" sqref="G5 D2" xr:uid="{F3A2454F-BDBB-43A2-8A81-7ECE19988BA1}"/>
    <dataValidation allowBlank="1" showInputMessage="1" showErrorMessage="1" prompt="This column is automatically updated and indicates status based on column F" sqref="A15:A16" xr:uid="{B8682B69-F5C5-45E0-9756-39DEC90D01E6}"/>
    <dataValidation allowBlank="1" showInputMessage="1" showErrorMessage="1" prompt="Enter Tasks in this column under this heading" sqref="B15:B16" xr:uid="{9FDDD877-BC30-49F0-8726-9DE66451E3F0}"/>
    <dataValidation allowBlank="1" showInputMessage="1" showErrorMessage="1" prompt="Enter Due Date in this column under this heading" sqref="C15:C16" xr:uid="{FAA856D9-CF32-4D9E-A6CA-B0C00AF7719E}"/>
    <dataValidation allowBlank="1" showInputMessage="1" showErrorMessage="1" prompt="Select task completion status in this column. Press ALT+DOWN ARROW to open the drop-down list, ENTER to make selection. An icon representing this status is in column B and writeen out in column G" sqref="D15:D16" xr:uid="{FDB133D9-8DD8-482C-AFF6-8538BA03A860}"/>
    <dataValidation type="list" errorStyle="warning" allowBlank="1" showInputMessage="1" showErrorMessage="1" error="Select an option from the list. Press Cancel then ALT+DOWN ARROW to open the drop-down list, then ENTER to make selection" sqref="D17:D20" xr:uid="{A1108731-662B-45F3-B5B9-6083723299B2}">
      <formula1>"Yes, No, Pending"</formula1>
    </dataValidation>
    <dataValidation type="list" allowBlank="1" showInputMessage="1" showErrorMessage="1" sqref="A17:A20" xr:uid="{EA38961C-9D6B-4E36-82B8-074C43E892F1}">
      <formula1>"1st, 2nd, 3rd, 4th, 5th, 6th, 7th, 8th, 9th, 10th"</formula1>
    </dataValidation>
    <dataValidation type="list" allowBlank="1" showInputMessage="1" showErrorMessage="1" sqref="C8:C9" xr:uid="{6981656D-881D-4DC4-8AE2-A9BC0F252DAD}">
      <formula1>"Select an option, Yes, No"</formula1>
    </dataValidation>
    <dataValidation type="list" allowBlank="1" showInputMessage="1" sqref="D5:F8" xr:uid="{3E3A2487-6191-4EE5-82F1-7981D098EBC3}">
      <formula1>"Tracking my business' finances, Creating financial statements,Developing a budget,Calculating key financial ratios,Cutting costs,Updating records,Optimizing my pricing strategy,Implementing new technology"</formula1>
    </dataValidation>
  </dataValidations>
  <hyperlinks>
    <hyperlink ref="A22" r:id="rId1" xr:uid="{AAC10558-2AB4-4645-A5FB-AA701B69C483}"/>
    <hyperlink ref="A23" r:id="rId2" xr:uid="{3D876666-B012-4653-8024-9FC2E6A643A3}"/>
    <hyperlink ref="A24" r:id="rId3" xr:uid="{6EA5B810-CD53-44B2-AC5D-02B111914059}"/>
    <hyperlink ref="A25" r:id="rId4" xr:uid="{F0DDA535-7FEB-467A-ADF3-4DF0F31FCD66}"/>
    <hyperlink ref="A26" r:id="rId5" xr:uid="{DAC05ECD-DAB1-4098-81E1-5F87747BC1B2}"/>
    <hyperlink ref="A27" r:id="rId6" xr:uid="{D57302ED-DC11-4049-9272-EF3ADAAA66F8}"/>
    <hyperlink ref="A28" r:id="rId7" xr:uid="{194F3515-D300-419F-80A2-40BA0D225334}"/>
  </hyperlinks>
  <printOptions horizontalCentered="1"/>
  <pageMargins left="0.25" right="0.25" top="0.75" bottom="0.75" header="0.3" footer="0.3"/>
  <pageSetup scale="40" fitToHeight="0" orientation="portrait"/>
  <headerFooter differentFirst="1"/>
  <drawing r:id="rId8"/>
  <legacyDrawing r:id="rId9"/>
  <tableParts count="1">
    <tablePart r:id="rId10"/>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9C8D13-4CA9-4476-A803-D1890B39446B}">
  <sheetPr>
    <tabColor rgb="FFFE5000"/>
    <pageSetUpPr fitToPage="1"/>
  </sheetPr>
  <dimension ref="A1:V36"/>
  <sheetViews>
    <sheetView showGridLines="0" topLeftCell="A6" zoomScaleNormal="100" workbookViewId="0">
      <selection activeCell="B19" sqref="B19"/>
    </sheetView>
  </sheetViews>
  <sheetFormatPr defaultColWidth="7.81640625" defaultRowHeight="30" customHeight="1"/>
  <cols>
    <col min="1" max="1" width="19.36328125" style="30" customWidth="1"/>
    <col min="2" max="2" width="19.36328125" style="31" customWidth="1"/>
    <col min="3" max="3" width="14.26953125" style="28" customWidth="1"/>
    <col min="4" max="4" width="7.1796875" style="25" customWidth="1"/>
    <col min="5" max="5" width="13.54296875" style="25" customWidth="1"/>
    <col min="6" max="6" width="27.08984375" style="25" customWidth="1"/>
    <col min="7" max="7" width="11.26953125" style="25" customWidth="1"/>
    <col min="8" max="11" width="12.26953125" style="25" customWidth="1"/>
    <col min="12" max="12" width="15.54296875" style="25" hidden="1" customWidth="1"/>
    <col min="13" max="22" width="7.81640625" style="94"/>
    <col min="23" max="16384" width="7.81640625" style="25"/>
  </cols>
  <sheetData>
    <row r="1" spans="1:22" s="27" customFormat="1" ht="24.75" customHeight="1">
      <c r="A1" s="226" t="s">
        <v>91</v>
      </c>
      <c r="B1" s="227"/>
      <c r="C1" s="227"/>
      <c r="D1" s="228" t="s">
        <v>1</v>
      </c>
      <c r="E1" s="238"/>
      <c r="F1" s="239"/>
      <c r="G1" s="214" t="s">
        <v>2</v>
      </c>
      <c r="H1" s="214"/>
      <c r="I1" s="214"/>
      <c r="J1" s="214"/>
      <c r="K1" s="231"/>
      <c r="M1" s="92"/>
      <c r="N1" s="92"/>
      <c r="O1" s="92"/>
      <c r="P1" s="92"/>
      <c r="Q1" s="92"/>
      <c r="R1" s="92"/>
      <c r="S1" s="92"/>
      <c r="T1" s="92"/>
      <c r="U1" s="92"/>
      <c r="V1" s="92"/>
    </row>
    <row r="2" spans="1:22" s="27" customFormat="1" ht="33.6" customHeight="1">
      <c r="A2" s="227"/>
      <c r="B2" s="227"/>
      <c r="C2" s="227"/>
      <c r="D2" s="215" t="s">
        <v>3</v>
      </c>
      <c r="E2" s="236"/>
      <c r="F2" s="237"/>
      <c r="G2" s="72" t="s">
        <v>4</v>
      </c>
      <c r="H2" s="110" t="s">
        <v>92</v>
      </c>
      <c r="I2" s="133" t="s">
        <v>93</v>
      </c>
      <c r="J2" s="218"/>
      <c r="K2" s="219"/>
      <c r="M2" s="92"/>
      <c r="N2" s="92"/>
      <c r="O2" s="92"/>
      <c r="P2" s="92"/>
      <c r="Q2" s="92"/>
      <c r="R2" s="92"/>
      <c r="S2" s="92"/>
      <c r="T2" s="92"/>
      <c r="U2" s="92"/>
      <c r="V2" s="92"/>
    </row>
    <row r="3" spans="1:22" s="26" customFormat="1" ht="25.5" customHeight="1">
      <c r="A3" s="221" t="s">
        <v>94</v>
      </c>
      <c r="B3" s="221"/>
      <c r="C3" s="221"/>
      <c r="D3" s="223" t="str">
        <f>_xlfn.CONCAT("My goal is to is to obtain $", (C11)," by ",TEXT(C12,"mm/dd/yyyy"),". I'll accomplish this by completeing these steps ")</f>
        <v xml:space="preserve">My goal is to is to obtain $0 by 01/00/1900. I'll accomplish this by completeing these steps </v>
      </c>
      <c r="E3" s="224"/>
      <c r="F3" s="225"/>
      <c r="G3" s="73" t="s">
        <v>62</v>
      </c>
      <c r="H3" s="103"/>
      <c r="I3" s="108"/>
      <c r="J3" s="32"/>
      <c r="K3" s="33">
        <f>+((COUNTIF(Tasks3724[Column4],"Yes")))</f>
        <v>0</v>
      </c>
      <c r="L3" s="123"/>
      <c r="M3" s="93"/>
      <c r="N3" s="93"/>
      <c r="O3" s="93"/>
      <c r="P3" s="93"/>
      <c r="Q3" s="93"/>
      <c r="R3" s="93"/>
      <c r="S3" s="93"/>
      <c r="T3" s="93"/>
      <c r="U3" s="93"/>
      <c r="V3" s="93"/>
    </row>
    <row r="4" spans="1:22" s="26" customFormat="1" ht="25.5" customHeight="1">
      <c r="A4" s="221"/>
      <c r="B4" s="221"/>
      <c r="C4" s="221"/>
      <c r="D4" s="223"/>
      <c r="E4" s="224"/>
      <c r="F4" s="225"/>
      <c r="G4" s="74" t="s">
        <v>63</v>
      </c>
      <c r="H4" s="104"/>
      <c r="I4" s="108"/>
      <c r="J4" s="32"/>
      <c r="K4" s="126">
        <f>COUNTIF(Tasks3724[Column2],"*")-K3</f>
        <v>4</v>
      </c>
      <c r="L4" s="124"/>
      <c r="M4" s="93"/>
      <c r="N4" s="93"/>
      <c r="O4" s="93"/>
      <c r="P4" s="93"/>
      <c r="Q4" s="93"/>
      <c r="R4" s="93"/>
      <c r="S4" s="93"/>
      <c r="T4" s="93"/>
      <c r="U4" s="93"/>
      <c r="V4" s="93"/>
    </row>
    <row r="5" spans="1:22" ht="25.5" customHeight="1">
      <c r="A5" s="221"/>
      <c r="B5" s="221"/>
      <c r="C5" s="221"/>
      <c r="D5" s="208" t="s">
        <v>64</v>
      </c>
      <c r="E5" s="209"/>
      <c r="F5" s="210"/>
      <c r="G5" s="75" t="s">
        <v>65</v>
      </c>
      <c r="H5" s="105"/>
      <c r="I5" s="108"/>
      <c r="J5" s="44"/>
      <c r="K5" s="134">
        <f>+K4+K3</f>
        <v>4</v>
      </c>
      <c r="L5" s="124"/>
    </row>
    <row r="6" spans="1:22" ht="25.5" customHeight="1">
      <c r="A6" s="222"/>
      <c r="B6" s="222"/>
      <c r="C6" s="222"/>
      <c r="D6" s="208"/>
      <c r="E6" s="209"/>
      <c r="F6" s="210"/>
      <c r="G6" s="76" t="s">
        <v>66</v>
      </c>
      <c r="H6" s="106"/>
      <c r="I6" s="108"/>
      <c r="J6" s="45"/>
      <c r="K6" s="46"/>
      <c r="L6" s="124"/>
    </row>
    <row r="7" spans="1:22" ht="22.9" customHeight="1">
      <c r="A7" s="220" t="s">
        <v>13</v>
      </c>
      <c r="B7" s="214"/>
      <c r="C7" s="214"/>
      <c r="D7" s="208"/>
      <c r="E7" s="209"/>
      <c r="F7" s="210"/>
      <c r="G7" s="76" t="s">
        <v>67</v>
      </c>
      <c r="H7" s="106"/>
      <c r="I7" s="108"/>
      <c r="J7" s="45"/>
      <c r="K7" s="46"/>
      <c r="L7" s="124"/>
    </row>
    <row r="8" spans="1:22" ht="22.9" customHeight="1">
      <c r="A8" s="192" t="s">
        <v>95</v>
      </c>
      <c r="B8" s="193"/>
      <c r="C8" s="70" t="s">
        <v>17</v>
      </c>
      <c r="D8" s="208"/>
      <c r="E8" s="209"/>
      <c r="F8" s="210"/>
      <c r="G8" s="76" t="s">
        <v>68</v>
      </c>
      <c r="H8" s="106"/>
      <c r="I8" s="108"/>
      <c r="J8" s="45"/>
      <c r="K8" s="47"/>
      <c r="L8" s="124"/>
    </row>
    <row r="9" spans="1:22" ht="22.9" customHeight="1">
      <c r="A9" s="192" t="s">
        <v>96</v>
      </c>
      <c r="B9" s="193"/>
      <c r="C9" s="70" t="s">
        <v>97</v>
      </c>
      <c r="D9" s="211" t="s">
        <v>19</v>
      </c>
      <c r="E9" s="214"/>
      <c r="F9" s="231"/>
      <c r="G9" s="76" t="s">
        <v>69</v>
      </c>
      <c r="H9" s="106"/>
      <c r="I9" s="108"/>
      <c r="J9" s="45"/>
      <c r="K9" s="46"/>
      <c r="L9" s="124"/>
    </row>
    <row r="10" spans="1:22" ht="22.9" customHeight="1">
      <c r="A10" s="192" t="s">
        <v>98</v>
      </c>
      <c r="B10" s="193"/>
      <c r="C10" s="113"/>
      <c r="D10" s="85"/>
      <c r="E10" s="86"/>
      <c r="F10" s="87"/>
      <c r="G10" s="76" t="s">
        <v>70</v>
      </c>
      <c r="H10" s="106"/>
      <c r="I10" s="108"/>
      <c r="J10" s="45"/>
      <c r="K10" s="46"/>
      <c r="L10" s="124"/>
    </row>
    <row r="11" spans="1:22" ht="22.9" customHeight="1">
      <c r="A11" s="192" t="s">
        <v>99</v>
      </c>
      <c r="B11" s="193"/>
      <c r="C11" s="112">
        <v>0</v>
      </c>
      <c r="D11" s="79"/>
      <c r="E11" s="80"/>
      <c r="F11" s="81"/>
      <c r="G11" s="76" t="s">
        <v>71</v>
      </c>
      <c r="H11" s="106"/>
      <c r="I11" s="108"/>
      <c r="J11" s="45"/>
      <c r="K11" s="47"/>
      <c r="L11" s="124"/>
    </row>
    <row r="12" spans="1:22" ht="22.9" customHeight="1">
      <c r="A12" s="192" t="s">
        <v>100</v>
      </c>
      <c r="B12" s="193"/>
      <c r="C12" s="70"/>
      <c r="D12" s="82"/>
      <c r="E12" s="83"/>
      <c r="F12" s="84"/>
      <c r="G12" s="77" t="s">
        <v>72</v>
      </c>
      <c r="H12" s="107"/>
      <c r="I12" s="109"/>
      <c r="J12" s="60"/>
      <c r="K12" s="46"/>
      <c r="L12" s="124"/>
    </row>
    <row r="13" spans="1:22" ht="22.9" customHeight="1">
      <c r="A13" s="52"/>
      <c r="B13" s="53"/>
      <c r="C13" s="54"/>
      <c r="D13" s="123"/>
      <c r="E13" s="35"/>
      <c r="F13" s="35"/>
      <c r="G13" s="55" t="s">
        <v>25</v>
      </c>
      <c r="H13" s="55"/>
      <c r="I13" s="56">
        <f>C11</f>
        <v>0</v>
      </c>
      <c r="J13" s="57"/>
      <c r="K13" s="58"/>
      <c r="L13" s="124"/>
    </row>
    <row r="14" spans="1:22" ht="22.9" customHeight="1">
      <c r="A14" s="194" t="s">
        <v>26</v>
      </c>
      <c r="B14" s="195"/>
      <c r="C14" s="195"/>
      <c r="D14" s="195"/>
      <c r="E14" s="195"/>
      <c r="F14" s="195"/>
      <c r="G14" s="195"/>
      <c r="H14" s="195"/>
      <c r="I14" s="195"/>
      <c r="J14" s="195"/>
      <c r="K14" s="196"/>
      <c r="L14" s="124"/>
    </row>
    <row r="15" spans="1:22" s="78" customFormat="1" ht="37.5" customHeight="1">
      <c r="A15" s="61" t="s">
        <v>27</v>
      </c>
      <c r="B15" s="69" t="s">
        <v>28</v>
      </c>
      <c r="C15" s="69" t="s">
        <v>29</v>
      </c>
      <c r="D15" s="69" t="s">
        <v>30</v>
      </c>
      <c r="E15" s="69" t="s">
        <v>31</v>
      </c>
      <c r="F15" s="197" t="s">
        <v>32</v>
      </c>
      <c r="G15" s="198"/>
      <c r="H15" s="184" t="s">
        <v>33</v>
      </c>
      <c r="I15" s="185"/>
      <c r="J15" s="185"/>
      <c r="K15" s="186"/>
      <c r="L15" s="63" t="s">
        <v>101</v>
      </c>
      <c r="M15" s="95"/>
      <c r="N15" s="95"/>
      <c r="O15" s="95"/>
      <c r="P15" s="95"/>
      <c r="Q15" s="95"/>
      <c r="R15" s="95"/>
      <c r="S15" s="95"/>
      <c r="T15" s="95"/>
      <c r="U15" s="95"/>
      <c r="V15" s="95"/>
    </row>
    <row r="16" spans="1:22" ht="50.1" hidden="1" customHeight="1">
      <c r="A16" s="61" t="s">
        <v>34</v>
      </c>
      <c r="B16" s="62" t="s">
        <v>35</v>
      </c>
      <c r="C16" s="62" t="s">
        <v>36</v>
      </c>
      <c r="D16" s="62" t="s">
        <v>37</v>
      </c>
      <c r="E16" s="62" t="s">
        <v>38</v>
      </c>
      <c r="F16" s="182"/>
      <c r="G16" s="183"/>
      <c r="H16" s="102"/>
      <c r="I16" s="184"/>
      <c r="J16" s="185"/>
      <c r="K16" s="186"/>
      <c r="L16" s="63"/>
    </row>
    <row r="17" spans="1:22" s="29" customFormat="1" ht="69.75" customHeight="1">
      <c r="A17" s="48"/>
      <c r="B17" s="41" t="str">
        <f t="shared" ref="B17:B20" si="0">IF(D5="","",D5)</f>
        <v>Select from the dropdown or enter your own text</v>
      </c>
      <c r="C17" s="42"/>
      <c r="D17" s="88"/>
      <c r="E17" s="89"/>
      <c r="F17" s="235"/>
      <c r="G17" s="188"/>
      <c r="H17" s="120"/>
      <c r="I17" s="115"/>
      <c r="J17" s="115"/>
      <c r="K17" s="116"/>
      <c r="L17" s="49" t="s">
        <v>102</v>
      </c>
      <c r="M17" s="96"/>
      <c r="N17" s="96"/>
      <c r="O17" s="96"/>
      <c r="P17" s="96"/>
      <c r="Q17" s="96"/>
      <c r="R17" s="96"/>
      <c r="S17" s="96"/>
      <c r="T17" s="96"/>
      <c r="U17" s="96"/>
      <c r="V17" s="96"/>
    </row>
    <row r="18" spans="1:22" s="29" customFormat="1" ht="69.75" customHeight="1">
      <c r="A18" s="50"/>
      <c r="B18" s="41" t="str">
        <f t="shared" si="0"/>
        <v/>
      </c>
      <c r="C18" s="38"/>
      <c r="D18" s="90"/>
      <c r="E18" s="91"/>
      <c r="F18" s="191"/>
      <c r="G18" s="190"/>
      <c r="H18" s="121"/>
      <c r="I18" s="117"/>
      <c r="J18" s="117"/>
      <c r="K18" s="118"/>
      <c r="L18" s="51" t="s">
        <v>102</v>
      </c>
      <c r="M18" s="96"/>
      <c r="N18" s="96"/>
      <c r="O18" s="96"/>
      <c r="P18" s="96"/>
      <c r="Q18" s="96"/>
      <c r="R18" s="96"/>
      <c r="S18" s="96"/>
      <c r="T18" s="96"/>
      <c r="U18" s="96"/>
      <c r="V18" s="96"/>
    </row>
    <row r="19" spans="1:22" s="29" customFormat="1" ht="69.75" customHeight="1">
      <c r="A19" s="50"/>
      <c r="B19" s="41" t="str">
        <f t="shared" si="0"/>
        <v/>
      </c>
      <c r="C19" s="38"/>
      <c r="D19" s="90"/>
      <c r="E19" s="91"/>
      <c r="F19" s="191"/>
      <c r="G19" s="190"/>
      <c r="H19" s="122"/>
      <c r="I19" s="119"/>
      <c r="J19" s="119"/>
      <c r="K19" s="118"/>
      <c r="L19" s="51" t="s">
        <v>102</v>
      </c>
      <c r="M19" s="96"/>
      <c r="N19" s="96"/>
      <c r="O19" s="96"/>
      <c r="P19" s="96"/>
      <c r="Q19" s="96"/>
      <c r="R19" s="96"/>
      <c r="S19" s="96"/>
      <c r="T19" s="96"/>
      <c r="U19" s="96"/>
      <c r="V19" s="96"/>
    </row>
    <row r="20" spans="1:22" s="29" customFormat="1" ht="69.75" customHeight="1">
      <c r="A20" s="50"/>
      <c r="B20" s="41" t="str">
        <f t="shared" si="0"/>
        <v/>
      </c>
      <c r="C20" s="38"/>
      <c r="D20" s="90"/>
      <c r="E20" s="91"/>
      <c r="F20" s="191"/>
      <c r="G20" s="190"/>
      <c r="H20" s="122"/>
      <c r="I20" s="117"/>
      <c r="J20" s="117"/>
      <c r="K20" s="118"/>
      <c r="L20" s="51" t="s">
        <v>102</v>
      </c>
      <c r="M20" s="96"/>
      <c r="N20" s="96"/>
      <c r="O20" s="96"/>
      <c r="P20" s="96"/>
      <c r="Q20" s="96"/>
      <c r="R20" s="96"/>
      <c r="S20" s="96"/>
      <c r="T20" s="96"/>
      <c r="U20" s="96"/>
      <c r="V20" s="96"/>
    </row>
    <row r="21" spans="1:22" ht="24.75" customHeight="1">
      <c r="A21" s="180" t="s">
        <v>53</v>
      </c>
      <c r="B21" s="181"/>
      <c r="C21" s="65"/>
      <c r="D21" s="65"/>
      <c r="E21" s="65"/>
      <c r="F21" s="65"/>
      <c r="G21" s="65"/>
      <c r="H21" s="65"/>
      <c r="I21" s="65"/>
      <c r="J21" s="65"/>
      <c r="K21" s="65"/>
      <c r="L21" s="124"/>
    </row>
    <row r="22" spans="1:22" ht="24.75" customHeight="1">
      <c r="A22" s="100" t="s">
        <v>103</v>
      </c>
      <c r="B22" s="97"/>
      <c r="C22" s="97"/>
      <c r="D22" s="66"/>
      <c r="E22" s="66"/>
      <c r="F22" s="66"/>
      <c r="G22" s="66"/>
      <c r="H22" s="66"/>
      <c r="I22" s="66"/>
      <c r="J22" s="66"/>
      <c r="K22" s="66"/>
      <c r="L22" s="124"/>
    </row>
    <row r="23" spans="1:22" ht="24.75" customHeight="1">
      <c r="A23" s="100" t="s">
        <v>104</v>
      </c>
      <c r="B23" s="98"/>
      <c r="C23" s="98"/>
      <c r="D23" s="66"/>
      <c r="E23" s="66"/>
      <c r="F23" s="66"/>
      <c r="G23" s="66"/>
      <c r="H23" s="66"/>
      <c r="I23" s="66"/>
      <c r="J23" s="66"/>
      <c r="K23" s="66"/>
      <c r="L23" s="124"/>
    </row>
    <row r="24" spans="1:22" ht="24.75" customHeight="1">
      <c r="A24" s="100" t="s">
        <v>105</v>
      </c>
      <c r="B24" s="99"/>
      <c r="C24" s="99"/>
      <c r="D24" s="66"/>
      <c r="E24" s="66"/>
      <c r="F24" s="66"/>
      <c r="G24" s="66"/>
      <c r="H24" s="66"/>
      <c r="I24" s="66"/>
      <c r="J24" s="66"/>
      <c r="K24" s="66"/>
      <c r="L24" s="124"/>
    </row>
    <row r="25" spans="1:22" ht="24.75" customHeight="1">
      <c r="A25" s="100" t="s">
        <v>106</v>
      </c>
      <c r="B25" s="98"/>
      <c r="C25" s="98"/>
      <c r="D25" s="64"/>
      <c r="E25" s="124"/>
      <c r="F25" s="124"/>
      <c r="G25" s="124"/>
      <c r="H25" s="124"/>
      <c r="I25" s="124"/>
      <c r="J25" s="124"/>
      <c r="K25" s="124"/>
      <c r="L25" s="124"/>
    </row>
    <row r="26" spans="1:22" ht="24.75" customHeight="1">
      <c r="A26" s="100" t="s">
        <v>107</v>
      </c>
      <c r="B26" s="67"/>
      <c r="C26" s="68"/>
      <c r="D26" s="124"/>
      <c r="E26" s="124"/>
      <c r="F26" s="124"/>
      <c r="G26" s="124"/>
      <c r="H26" s="124"/>
      <c r="I26" s="124"/>
      <c r="J26" s="124"/>
      <c r="K26" s="124"/>
      <c r="L26" s="124"/>
    </row>
    <row r="27" spans="1:22" ht="24.75" customHeight="1">
      <c r="A27" s="100" t="s">
        <v>108</v>
      </c>
      <c r="D27" s="124"/>
      <c r="E27" s="124"/>
      <c r="F27" s="124"/>
      <c r="G27" s="124"/>
      <c r="H27" s="124"/>
      <c r="I27" s="124"/>
      <c r="J27" s="124"/>
      <c r="K27" s="124"/>
      <c r="L27" s="124"/>
    </row>
    <row r="28" spans="1:22" ht="24.75" customHeight="1">
      <c r="A28" s="100" t="s">
        <v>109</v>
      </c>
      <c r="D28" s="124"/>
      <c r="E28" s="124"/>
      <c r="F28" s="124"/>
      <c r="G28" s="124"/>
      <c r="H28" s="124"/>
      <c r="I28" s="124"/>
      <c r="J28" s="124"/>
      <c r="K28" s="124"/>
      <c r="L28" s="124"/>
    </row>
    <row r="29" spans="1:22" ht="24.75" customHeight="1">
      <c r="A29" s="100" t="s">
        <v>110</v>
      </c>
      <c r="D29" s="124"/>
      <c r="E29" s="124"/>
      <c r="F29" s="124"/>
      <c r="G29" s="124"/>
      <c r="H29" s="124"/>
      <c r="I29" s="124"/>
      <c r="J29" s="124"/>
      <c r="K29" s="124"/>
      <c r="L29" s="124"/>
    </row>
    <row r="30" spans="1:22" ht="24.75" customHeight="1">
      <c r="A30" s="100" t="s">
        <v>111</v>
      </c>
      <c r="D30" s="124"/>
      <c r="E30" s="124"/>
      <c r="F30" s="124"/>
      <c r="G30" s="124"/>
      <c r="H30" s="124"/>
      <c r="I30" s="124"/>
      <c r="J30" s="124"/>
      <c r="K30" s="124"/>
      <c r="L30" s="124"/>
    </row>
    <row r="31" spans="1:22" ht="24.75" customHeight="1">
      <c r="A31" s="100" t="s">
        <v>112</v>
      </c>
      <c r="D31" s="124"/>
      <c r="E31" s="124"/>
      <c r="F31" s="124"/>
      <c r="G31" s="124"/>
      <c r="H31" s="124"/>
      <c r="I31" s="124"/>
      <c r="J31" s="124"/>
      <c r="K31" s="124"/>
      <c r="L31" s="124"/>
    </row>
    <row r="32" spans="1:22" ht="24.75" customHeight="1">
      <c r="A32" s="100" t="s">
        <v>113</v>
      </c>
      <c r="D32" s="124"/>
      <c r="E32" s="124"/>
      <c r="F32" s="124"/>
      <c r="G32" s="124"/>
      <c r="H32" s="124"/>
      <c r="I32" s="124"/>
      <c r="J32" s="124"/>
      <c r="K32" s="124"/>
      <c r="L32" s="124"/>
    </row>
    <row r="33" spans="1:1" ht="24.75" customHeight="1">
      <c r="A33" s="100" t="s">
        <v>114</v>
      </c>
    </row>
    <row r="34" spans="1:1" ht="24.75" customHeight="1">
      <c r="A34" s="100" t="s">
        <v>115</v>
      </c>
    </row>
    <row r="35" spans="1:1" ht="24.75" customHeight="1"/>
    <row r="36" spans="1:1" ht="24.75" customHeight="1"/>
  </sheetData>
  <mergeCells count="28">
    <mergeCell ref="G1:K1"/>
    <mergeCell ref="D2:F2"/>
    <mergeCell ref="J2:K2"/>
    <mergeCell ref="A7:C7"/>
    <mergeCell ref="D7:F7"/>
    <mergeCell ref="A3:C6"/>
    <mergeCell ref="D3:F4"/>
    <mergeCell ref="D5:F5"/>
    <mergeCell ref="D6:F6"/>
    <mergeCell ref="A1:C2"/>
    <mergeCell ref="D1:F1"/>
    <mergeCell ref="A8:B8"/>
    <mergeCell ref="D8:F8"/>
    <mergeCell ref="A9:B9"/>
    <mergeCell ref="D9:F9"/>
    <mergeCell ref="A10:B10"/>
    <mergeCell ref="A11:B11"/>
    <mergeCell ref="A12:B12"/>
    <mergeCell ref="A14:K14"/>
    <mergeCell ref="F15:G15"/>
    <mergeCell ref="H15:K15"/>
    <mergeCell ref="A21:B21"/>
    <mergeCell ref="F16:G16"/>
    <mergeCell ref="I16:K16"/>
    <mergeCell ref="F17:G17"/>
    <mergeCell ref="F18:G18"/>
    <mergeCell ref="F19:G19"/>
    <mergeCell ref="F20:G20"/>
  </mergeCells>
  <conditionalFormatting sqref="I17:J17">
    <cfRule type="expression" dxfId="43" priority="1">
      <formula>$A17=1</formula>
    </cfRule>
    <cfRule type="expression" dxfId="42" priority="2">
      <formula>AND($A17=0, $A17&lt;&gt;"")</formula>
    </cfRule>
    <cfRule type="expression" dxfId="41" priority="3">
      <formula>$A17=-1</formula>
    </cfRule>
  </conditionalFormatting>
  <conditionalFormatting sqref="J17 C17:F20">
    <cfRule type="expression" dxfId="40" priority="4">
      <formula>$A17=1</formula>
    </cfRule>
    <cfRule type="expression" dxfId="39" priority="5">
      <formula>AND($A17=0, $A17&lt;&gt;"")</formula>
    </cfRule>
    <cfRule type="expression" dxfId="38" priority="6">
      <formula>$A17=-1</formula>
    </cfRule>
  </conditionalFormatting>
  <dataValidations count="14">
    <dataValidation type="list" allowBlank="1" showInputMessage="1" showErrorMessage="1" sqref="C8" xr:uid="{7318F4A2-2332-467B-B6FA-7B1BC7E66CBC}">
      <formula1>"Select an option, Yes, No"</formula1>
    </dataValidation>
    <dataValidation type="list" allowBlank="1" showInputMessage="1" showErrorMessage="1" sqref="A17:A20" xr:uid="{4E70D250-D38D-4A37-9D2C-9E725845B6DA}">
      <formula1>"1st, 2nd, 3rd, 4th, 5th, 6th, 7th, 8th, 9th, 10th"</formula1>
    </dataValidation>
    <dataValidation type="list" errorStyle="warning" allowBlank="1" showInputMessage="1" showErrorMessage="1" error="Select an option from the list. Press Cancel then ALT+DOWN ARROW to open the drop-down list, then ENTER to make selection" sqref="D17:D20" xr:uid="{5ED0FF93-9E7E-4B03-8217-2E8919749DB7}">
      <formula1>"Yes, No, Pending"</formula1>
    </dataValidation>
    <dataValidation allowBlank="1" showInputMessage="1" showErrorMessage="1" prompt="Select task completion status in this column. Press ALT+DOWN ARROW to open the drop-down list, ENTER to make selection. An icon representing this status is in column B and writeen out in column G" sqref="D15:D16" xr:uid="{54CA2D89-6BEC-4F3F-A415-5B255226776E}"/>
    <dataValidation allowBlank="1" showInputMessage="1" showErrorMessage="1" prompt="Enter Due Date in this column under this heading" sqref="C15:C16" xr:uid="{EAE1B44C-0892-49DE-B7D0-A229D9A6EDDD}"/>
    <dataValidation allowBlank="1" showInputMessage="1" showErrorMessage="1" prompt="Enter Tasks in this column under this heading" sqref="B15:B16" xr:uid="{5F4E8C72-7039-4433-86FE-462404A6F0D0}"/>
    <dataValidation allowBlank="1" showInputMessage="1" showErrorMessage="1" prompt="This column is automatically updated and indicates status based on column F" sqref="A15:A16" xr:uid="{0C924DEC-CA3E-4587-B38D-630EAB88A587}"/>
    <dataValidation allowBlank="1" showInputMessage="1" showErrorMessage="1" prompt="Enter Objective in cell below" sqref="G5:H5 D2" xr:uid="{8A1997FD-7059-42A0-898B-4BF8354ECD8C}"/>
    <dataValidation allowBlank="1" showInputMessage="1" showErrorMessage="1" prompt="Enter Goal in cell below" sqref="D2" xr:uid="{7B620A92-0973-4EE7-8596-5EA0C3AC2BB6}"/>
    <dataValidation allowBlank="1" showInputMessage="1" showErrorMessage="1" prompt="The status in this column is automatically updated based on Done column value &amp; comparing Due Dates. Dates beyond the due date &amp; just before the due date are noted for emphasis" sqref="L15:L16 E15:F16 H15 I16" xr:uid="{9C0A42F4-F7AF-45B8-8381-DD666C5150FD}"/>
    <dataValidation allowBlank="1" showInputMessage="1" showErrorMessage="1" prompt="Enter Plan Due Date in cell below" sqref="G4:H4" xr:uid="{E8B6C787-D190-49C3-B7CA-F511F92CDAFB}"/>
    <dataValidation type="list" allowBlank="1" showInputMessage="1" showErrorMessage="1" sqref="B17" xr:uid="{1CAC06DD-2C13-4579-8417-2DC1D5426819}">
      <formula1>"Select from a dropdown or enter,Improve credit,Organize loan documents,Applied for a DUNS number,Finalized a pitch, deliver an investor pitch,Apply for a loan,Apply for a grant,Apply for an AOF loan,Apply for other types of capital"</formula1>
    </dataValidation>
    <dataValidation type="list" allowBlank="1" showInputMessage="1" showErrorMessage="1" sqref="C9" xr:uid="{8E83EFF2-7292-43B8-96C1-E2B3356A9C3E}">
      <formula1>"Select an option, Loans, Crowdfunding, Grants, Venture Capital, Self-Funding, Other "</formula1>
    </dataValidation>
    <dataValidation type="list" allowBlank="1" showInputMessage="1" sqref="D5:F8" xr:uid="{1175BB68-81A8-4B93-B0B1-108D7E42EE33}">
      <formula1>"Improve credit,Organize loan documents,Applied for a DUNS number,Finalized a pitch, Deliver an investor pitch,Apply for a loan,Apply for a grant,Apply for an AOF loan,Apply for other types of capital"</formula1>
    </dataValidation>
  </dataValidations>
  <hyperlinks>
    <hyperlink ref="A22" r:id="rId1" xr:uid="{31F299F5-E4FF-4098-9FD6-B3DA2FA7B53A}"/>
    <hyperlink ref="A23" r:id="rId2" xr:uid="{1B78247A-C131-4D04-A261-D009C2333B2D}"/>
    <hyperlink ref="A24" r:id="rId3" xr:uid="{C6404D24-6151-48DB-9443-682D128694DC}"/>
    <hyperlink ref="A25" r:id="rId4" xr:uid="{0CFD9DE9-DD0B-4531-BE3E-386CDCD791F0}"/>
    <hyperlink ref="A26" r:id="rId5" xr:uid="{A620E1E6-F222-4467-A9F8-80AA3709C39A}"/>
    <hyperlink ref="A27" r:id="rId6" xr:uid="{5232C138-B00C-4C59-9E64-6126F3EE820F}"/>
    <hyperlink ref="A28" r:id="rId7" xr:uid="{BD599A7C-36AE-4792-B0B1-F7A7B6CD8230}"/>
    <hyperlink ref="A29" r:id="rId8" xr:uid="{EBF270F2-A560-4DC6-8899-E886C3313877}"/>
    <hyperlink ref="A30" r:id="rId9" xr:uid="{9A983994-9597-4D21-A2E4-EF1D0C8210AB}"/>
    <hyperlink ref="A31" r:id="rId10" xr:uid="{22318D9A-8627-414F-B39E-32BDB202A954}"/>
    <hyperlink ref="A32" r:id="rId11" xr:uid="{58C3AFD1-FA55-4557-AF26-AA21F8C76D9A}"/>
    <hyperlink ref="A33" r:id="rId12" xr:uid="{92D77C1A-9338-4C30-B2DE-F142B72E719D}"/>
    <hyperlink ref="A34" r:id="rId13" xr:uid="{255FF4BD-3613-4541-812A-C184B30E0B46}"/>
  </hyperlinks>
  <printOptions horizontalCentered="1"/>
  <pageMargins left="0.25" right="0.25" top="0.75" bottom="0.75" header="0.3" footer="0.3"/>
  <pageSetup scale="40" fitToHeight="0" orientation="portrait"/>
  <headerFooter differentFirst="1"/>
  <drawing r:id="rId14"/>
  <legacyDrawing r:id="rId15"/>
  <tableParts count="1">
    <tablePart r:id="rId16"/>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9949F2-F308-4796-A45B-015A0D8A625C}">
  <sheetPr>
    <tabColor rgb="FFFE5000"/>
    <pageSetUpPr fitToPage="1"/>
  </sheetPr>
  <dimension ref="A1:V36"/>
  <sheetViews>
    <sheetView showGridLines="0" topLeftCell="A6" zoomScaleNormal="100" workbookViewId="0">
      <selection activeCell="B19" sqref="B19"/>
    </sheetView>
  </sheetViews>
  <sheetFormatPr defaultColWidth="7.81640625" defaultRowHeight="30" customHeight="1"/>
  <cols>
    <col min="1" max="1" width="19.36328125" style="30" customWidth="1"/>
    <col min="2" max="2" width="19.36328125" style="31" customWidth="1"/>
    <col min="3" max="3" width="13.54296875" style="28" customWidth="1"/>
    <col min="4" max="4" width="7.1796875" style="25" customWidth="1"/>
    <col min="5" max="5" width="13.54296875" style="25" customWidth="1"/>
    <col min="6" max="6" width="27.08984375" style="25" customWidth="1"/>
    <col min="7" max="7" width="11.26953125" style="25" customWidth="1"/>
    <col min="8" max="11" width="13.453125" style="25" customWidth="1"/>
    <col min="12" max="12" width="15.54296875" style="25" hidden="1" customWidth="1"/>
    <col min="13" max="22" width="7.81640625" style="94"/>
    <col min="23" max="16384" width="7.81640625" style="25"/>
  </cols>
  <sheetData>
    <row r="1" spans="1:22" s="27" customFormat="1" ht="24.75" customHeight="1">
      <c r="A1" s="226" t="s">
        <v>116</v>
      </c>
      <c r="B1" s="227"/>
      <c r="C1" s="227"/>
      <c r="D1" s="228" t="s">
        <v>1</v>
      </c>
      <c r="E1" s="238"/>
      <c r="F1" s="239"/>
      <c r="G1" s="214" t="s">
        <v>2</v>
      </c>
      <c r="H1" s="214"/>
      <c r="I1" s="214"/>
      <c r="J1" s="214"/>
      <c r="K1" s="231"/>
      <c r="M1" s="92"/>
      <c r="N1" s="92"/>
      <c r="O1" s="92"/>
      <c r="P1" s="92"/>
      <c r="Q1" s="92"/>
      <c r="R1" s="92"/>
      <c r="S1" s="92"/>
      <c r="T1" s="92"/>
      <c r="U1" s="92"/>
      <c r="V1" s="92"/>
    </row>
    <row r="2" spans="1:22" s="27" customFormat="1" ht="33.6" customHeight="1">
      <c r="A2" s="227"/>
      <c r="B2" s="227"/>
      <c r="C2" s="227"/>
      <c r="D2" s="215" t="s">
        <v>3</v>
      </c>
      <c r="E2" s="236"/>
      <c r="F2" s="237"/>
      <c r="G2" s="72" t="s">
        <v>4</v>
      </c>
      <c r="H2" s="110" t="s">
        <v>117</v>
      </c>
      <c r="I2" s="34" t="s">
        <v>118</v>
      </c>
      <c r="J2" s="218"/>
      <c r="K2" s="219"/>
      <c r="M2" s="92"/>
      <c r="N2" s="92"/>
      <c r="O2" s="92"/>
      <c r="P2" s="92"/>
      <c r="Q2" s="92"/>
      <c r="R2" s="92"/>
      <c r="S2" s="92"/>
      <c r="T2" s="92"/>
      <c r="U2" s="92"/>
      <c r="V2" s="92"/>
    </row>
    <row r="3" spans="1:22" s="26" customFormat="1" ht="25.5" customHeight="1">
      <c r="A3" s="221" t="s">
        <v>119</v>
      </c>
      <c r="B3" s="221"/>
      <c r="C3" s="221"/>
      <c r="D3" s="223" t="str">
        <f>_xlfn.CONCAT("My goal is to go from ",(C10)," employees to ", (C11)," employees by ",TEXT(C12,"mm/dd/yyyy"),". I'll accomplish this by: ")</f>
        <v xml:space="preserve">My goal is to go from 0 employees to 0 employees by 01/00/1900. I'll accomplish this by: </v>
      </c>
      <c r="E3" s="224"/>
      <c r="F3" s="225"/>
      <c r="G3" s="73" t="s">
        <v>62</v>
      </c>
      <c r="H3" s="103"/>
      <c r="I3" s="108"/>
      <c r="J3" s="32"/>
      <c r="K3" s="33">
        <f>+((COUNTIF(Tasks372[Column4],"Yes")))</f>
        <v>0</v>
      </c>
      <c r="L3" s="123"/>
      <c r="M3" s="93"/>
      <c r="N3" s="93"/>
      <c r="O3" s="93"/>
      <c r="P3" s="93"/>
      <c r="Q3" s="93"/>
      <c r="R3" s="93"/>
      <c r="S3" s="93"/>
      <c r="T3" s="93"/>
      <c r="U3" s="93"/>
      <c r="V3" s="93"/>
    </row>
    <row r="4" spans="1:22" s="26" customFormat="1" ht="25.5" customHeight="1">
      <c r="A4" s="221"/>
      <c r="B4" s="221"/>
      <c r="C4" s="221"/>
      <c r="D4" s="223"/>
      <c r="E4" s="224"/>
      <c r="F4" s="225"/>
      <c r="G4" s="74" t="s">
        <v>63</v>
      </c>
      <c r="H4" s="104"/>
      <c r="I4" s="108"/>
      <c r="J4" s="32"/>
      <c r="K4" s="126">
        <f>COUNTIF(Tasks372[Column2],"*")-J3</f>
        <v>4</v>
      </c>
      <c r="L4" s="124"/>
      <c r="M4" s="93"/>
      <c r="N4" s="93"/>
      <c r="O4" s="93"/>
      <c r="P4" s="93"/>
      <c r="Q4" s="93"/>
      <c r="R4" s="93"/>
      <c r="S4" s="93"/>
      <c r="T4" s="93"/>
      <c r="U4" s="93"/>
      <c r="V4" s="93"/>
    </row>
    <row r="5" spans="1:22" ht="25.5" customHeight="1">
      <c r="A5" s="221"/>
      <c r="B5" s="221"/>
      <c r="C5" s="221"/>
      <c r="D5" s="241" t="s">
        <v>64</v>
      </c>
      <c r="E5" s="209"/>
      <c r="F5" s="210"/>
      <c r="G5" s="75" t="s">
        <v>65</v>
      </c>
      <c r="H5" s="105"/>
      <c r="I5" s="108"/>
      <c r="J5" s="44"/>
      <c r="K5" s="134">
        <f>+K4+K3</f>
        <v>4</v>
      </c>
      <c r="L5" s="124"/>
    </row>
    <row r="6" spans="1:22" ht="25.5" customHeight="1">
      <c r="A6" s="222"/>
      <c r="B6" s="222"/>
      <c r="C6" s="222"/>
      <c r="D6" s="208"/>
      <c r="E6" s="209"/>
      <c r="F6" s="210"/>
      <c r="G6" s="76" t="s">
        <v>66</v>
      </c>
      <c r="H6" s="106"/>
      <c r="I6" s="108"/>
      <c r="J6" s="45"/>
      <c r="K6" s="46"/>
      <c r="L6" s="124"/>
    </row>
    <row r="7" spans="1:22" ht="22.9" customHeight="1">
      <c r="A7" s="220" t="s">
        <v>13</v>
      </c>
      <c r="B7" s="214"/>
      <c r="C7" s="214"/>
      <c r="D7" s="208"/>
      <c r="E7" s="209"/>
      <c r="F7" s="210"/>
      <c r="G7" s="76" t="s">
        <v>67</v>
      </c>
      <c r="H7" s="106"/>
      <c r="I7" s="108"/>
      <c r="J7" s="45"/>
      <c r="K7" s="46"/>
      <c r="L7" s="124"/>
    </row>
    <row r="8" spans="1:22" ht="22.9" customHeight="1">
      <c r="A8" s="192" t="s">
        <v>120</v>
      </c>
      <c r="B8" s="193"/>
      <c r="C8" s="70" t="s">
        <v>82</v>
      </c>
      <c r="D8" s="208"/>
      <c r="E8" s="209"/>
      <c r="F8" s="210"/>
      <c r="G8" s="76" t="s">
        <v>68</v>
      </c>
      <c r="H8" s="106"/>
      <c r="I8" s="108"/>
      <c r="J8" s="45"/>
      <c r="K8" s="47"/>
      <c r="L8" s="124"/>
    </row>
    <row r="9" spans="1:22" ht="22.9" customHeight="1">
      <c r="A9" s="192" t="s">
        <v>121</v>
      </c>
      <c r="B9" s="193"/>
      <c r="C9" s="70" t="s">
        <v>17</v>
      </c>
      <c r="D9" s="211" t="s">
        <v>19</v>
      </c>
      <c r="E9" s="214"/>
      <c r="F9" s="231"/>
      <c r="G9" s="76" t="s">
        <v>69</v>
      </c>
      <c r="H9" s="106"/>
      <c r="I9" s="108"/>
      <c r="J9" s="45"/>
      <c r="K9" s="46"/>
      <c r="L9" s="124"/>
    </row>
    <row r="10" spans="1:22" ht="22.9" customHeight="1">
      <c r="A10" s="192" t="s">
        <v>122</v>
      </c>
      <c r="B10" s="193"/>
      <c r="C10" s="101">
        <v>0</v>
      </c>
      <c r="D10" s="85"/>
      <c r="E10" s="86"/>
      <c r="F10" s="87"/>
      <c r="G10" s="76" t="s">
        <v>70</v>
      </c>
      <c r="H10" s="106"/>
      <c r="I10" s="108"/>
      <c r="J10" s="45"/>
      <c r="K10" s="46"/>
      <c r="L10" s="124"/>
    </row>
    <row r="11" spans="1:22" ht="22.9" customHeight="1">
      <c r="A11" s="192" t="s">
        <v>123</v>
      </c>
      <c r="B11" s="193"/>
      <c r="C11" s="101">
        <v>0</v>
      </c>
      <c r="D11" s="79"/>
      <c r="E11" s="80"/>
      <c r="F11" s="81"/>
      <c r="G11" s="76" t="s">
        <v>71</v>
      </c>
      <c r="H11" s="106"/>
      <c r="I11" s="108"/>
      <c r="J11" s="45"/>
      <c r="K11" s="47"/>
      <c r="L11" s="124"/>
    </row>
    <row r="12" spans="1:22" ht="22.9" customHeight="1">
      <c r="A12" s="192" t="s">
        <v>100</v>
      </c>
      <c r="B12" s="193"/>
      <c r="C12" s="70"/>
      <c r="D12" s="82"/>
      <c r="E12" s="83"/>
      <c r="F12" s="84"/>
      <c r="G12" s="77" t="s">
        <v>72</v>
      </c>
      <c r="H12" s="107"/>
      <c r="I12" s="109"/>
      <c r="J12" s="60"/>
      <c r="K12" s="46"/>
      <c r="L12" s="124"/>
    </row>
    <row r="13" spans="1:22" ht="22.9" customHeight="1">
      <c r="A13" s="52"/>
      <c r="B13" s="53"/>
      <c r="C13" s="54"/>
      <c r="D13" s="123"/>
      <c r="E13" s="35"/>
      <c r="F13" s="35"/>
      <c r="G13" s="55" t="s">
        <v>25</v>
      </c>
      <c r="H13" s="55"/>
      <c r="I13" s="56">
        <f>C11</f>
        <v>0</v>
      </c>
      <c r="J13" s="57"/>
      <c r="K13" s="58"/>
      <c r="L13" s="124"/>
    </row>
    <row r="14" spans="1:22" ht="22.9" customHeight="1">
      <c r="A14" s="194" t="s">
        <v>26</v>
      </c>
      <c r="B14" s="195"/>
      <c r="C14" s="195"/>
      <c r="D14" s="195"/>
      <c r="E14" s="195"/>
      <c r="F14" s="195"/>
      <c r="G14" s="195"/>
      <c r="H14" s="195"/>
      <c r="I14" s="195"/>
      <c r="J14" s="195"/>
      <c r="K14" s="196"/>
      <c r="L14" s="124"/>
    </row>
    <row r="15" spans="1:22" s="78" customFormat="1" ht="37.5" customHeight="1">
      <c r="A15" s="61" t="s">
        <v>27</v>
      </c>
      <c r="B15" s="69" t="s">
        <v>28</v>
      </c>
      <c r="C15" s="69" t="s">
        <v>29</v>
      </c>
      <c r="D15" s="69" t="s">
        <v>30</v>
      </c>
      <c r="E15" s="69" t="s">
        <v>31</v>
      </c>
      <c r="F15" s="197" t="s">
        <v>32</v>
      </c>
      <c r="G15" s="198"/>
      <c r="H15" s="184" t="s">
        <v>33</v>
      </c>
      <c r="I15" s="185"/>
      <c r="J15" s="185"/>
      <c r="K15" s="186"/>
      <c r="L15" s="63" t="s">
        <v>101</v>
      </c>
      <c r="M15" s="95"/>
      <c r="N15" s="95"/>
      <c r="O15" s="95"/>
      <c r="P15" s="95"/>
      <c r="Q15" s="95"/>
      <c r="R15" s="95"/>
      <c r="S15" s="95"/>
      <c r="T15" s="95"/>
      <c r="U15" s="95"/>
      <c r="V15" s="95"/>
    </row>
    <row r="16" spans="1:22" ht="50.1" hidden="1" customHeight="1">
      <c r="A16" s="61" t="s">
        <v>34</v>
      </c>
      <c r="B16" s="62" t="s">
        <v>35</v>
      </c>
      <c r="C16" s="62" t="s">
        <v>36</v>
      </c>
      <c r="D16" s="62" t="s">
        <v>37</v>
      </c>
      <c r="E16" s="62" t="s">
        <v>38</v>
      </c>
      <c r="F16" s="182"/>
      <c r="G16" s="183"/>
      <c r="H16" s="102"/>
      <c r="I16" s="184"/>
      <c r="J16" s="185"/>
      <c r="K16" s="186"/>
      <c r="L16" s="63"/>
    </row>
    <row r="17" spans="1:22" s="29" customFormat="1" ht="69.75" customHeight="1">
      <c r="A17" s="48"/>
      <c r="B17" s="41" t="str">
        <f t="shared" ref="B17:B20" si="0">IF(D5="","",D5)</f>
        <v>Select from the dropdown or enter your own text</v>
      </c>
      <c r="C17" s="42"/>
      <c r="D17" s="88"/>
      <c r="E17" s="89"/>
      <c r="F17" s="235"/>
      <c r="G17" s="188"/>
      <c r="H17" s="120"/>
      <c r="I17" s="115"/>
      <c r="J17" s="115"/>
      <c r="K17" s="116"/>
      <c r="L17" s="49" t="s">
        <v>102</v>
      </c>
      <c r="M17" s="96"/>
      <c r="N17" s="96"/>
      <c r="O17" s="96"/>
      <c r="P17" s="96"/>
      <c r="Q17" s="96"/>
      <c r="R17" s="96"/>
      <c r="S17" s="96"/>
      <c r="T17" s="96"/>
      <c r="U17" s="96"/>
      <c r="V17" s="96"/>
    </row>
    <row r="18" spans="1:22" s="29" customFormat="1" ht="69.75" customHeight="1">
      <c r="A18" s="50"/>
      <c r="B18" s="41" t="str">
        <f t="shared" si="0"/>
        <v/>
      </c>
      <c r="C18" s="38"/>
      <c r="D18" s="90"/>
      <c r="E18" s="91"/>
      <c r="F18" s="191"/>
      <c r="G18" s="190"/>
      <c r="H18" s="121"/>
      <c r="I18" s="117"/>
      <c r="J18" s="117"/>
      <c r="K18" s="118"/>
      <c r="L18" s="51" t="s">
        <v>102</v>
      </c>
      <c r="M18" s="96"/>
      <c r="N18" s="96"/>
      <c r="O18" s="96"/>
      <c r="P18" s="96"/>
      <c r="Q18" s="96"/>
      <c r="R18" s="96"/>
      <c r="S18" s="96"/>
      <c r="T18" s="96"/>
      <c r="U18" s="96"/>
      <c r="V18" s="96"/>
    </row>
    <row r="19" spans="1:22" s="29" customFormat="1" ht="69.75" customHeight="1">
      <c r="A19" s="50"/>
      <c r="B19" s="41" t="str">
        <f t="shared" si="0"/>
        <v/>
      </c>
      <c r="C19" s="38"/>
      <c r="D19" s="90"/>
      <c r="E19" s="91"/>
      <c r="F19" s="191"/>
      <c r="G19" s="190"/>
      <c r="H19" s="122"/>
      <c r="I19" s="119"/>
      <c r="J19" s="119"/>
      <c r="K19" s="118"/>
      <c r="L19" s="51" t="s">
        <v>102</v>
      </c>
      <c r="M19" s="96"/>
      <c r="N19" s="96"/>
      <c r="O19" s="96"/>
      <c r="P19" s="96"/>
      <c r="Q19" s="96"/>
      <c r="R19" s="96"/>
      <c r="S19" s="96"/>
      <c r="T19" s="96"/>
      <c r="U19" s="96"/>
      <c r="V19" s="96"/>
    </row>
    <row r="20" spans="1:22" s="29" customFormat="1" ht="69.75" customHeight="1">
      <c r="A20" s="50"/>
      <c r="B20" s="41" t="str">
        <f t="shared" si="0"/>
        <v/>
      </c>
      <c r="C20" s="38"/>
      <c r="D20" s="90"/>
      <c r="E20" s="91"/>
      <c r="F20" s="191"/>
      <c r="G20" s="190"/>
      <c r="H20" s="122"/>
      <c r="I20" s="117"/>
      <c r="J20" s="117"/>
      <c r="K20" s="118"/>
      <c r="L20" s="51" t="s">
        <v>102</v>
      </c>
      <c r="M20" s="96"/>
      <c r="N20" s="96"/>
      <c r="O20" s="96"/>
      <c r="P20" s="96"/>
      <c r="Q20" s="96"/>
      <c r="R20" s="96"/>
      <c r="S20" s="96"/>
      <c r="T20" s="96"/>
      <c r="U20" s="96"/>
      <c r="V20" s="96"/>
    </row>
    <row r="21" spans="1:22" ht="24.75" customHeight="1">
      <c r="A21" s="180" t="s">
        <v>53</v>
      </c>
      <c r="B21" s="181"/>
      <c r="C21" s="65"/>
      <c r="D21" s="65"/>
      <c r="E21" s="65"/>
      <c r="F21" s="65"/>
      <c r="G21" s="65"/>
      <c r="H21" s="65"/>
      <c r="I21" s="65"/>
      <c r="J21" s="65"/>
      <c r="K21" s="65"/>
      <c r="L21" s="124"/>
    </row>
    <row r="22" spans="1:22" ht="24.75" customHeight="1">
      <c r="A22" s="100" t="s">
        <v>124</v>
      </c>
      <c r="B22" s="97"/>
      <c r="C22" s="97"/>
      <c r="D22" s="66"/>
      <c r="E22" s="66"/>
      <c r="F22" s="66"/>
      <c r="G22" s="66"/>
      <c r="H22" s="66"/>
      <c r="I22" s="66"/>
      <c r="J22" s="66"/>
      <c r="K22" s="66"/>
      <c r="L22" s="124"/>
    </row>
    <row r="23" spans="1:22" ht="24.75" customHeight="1">
      <c r="A23" s="100" t="s">
        <v>125</v>
      </c>
      <c r="B23" s="98"/>
      <c r="C23" s="98"/>
      <c r="D23" s="66"/>
      <c r="E23" s="66"/>
      <c r="F23" s="66"/>
      <c r="G23" s="66"/>
      <c r="H23" s="66"/>
      <c r="I23" s="66"/>
      <c r="J23" s="66"/>
      <c r="K23" s="66"/>
      <c r="L23" s="124"/>
    </row>
    <row r="24" spans="1:22" ht="24.75" customHeight="1">
      <c r="A24" s="100" t="s">
        <v>126</v>
      </c>
      <c r="B24" s="99"/>
      <c r="C24" s="99"/>
      <c r="D24" s="66"/>
      <c r="E24" s="66"/>
      <c r="F24" s="66"/>
      <c r="G24" s="66"/>
      <c r="H24" s="66"/>
      <c r="I24" s="66"/>
      <c r="J24" s="66"/>
      <c r="K24" s="66"/>
      <c r="L24" s="124"/>
    </row>
    <row r="25" spans="1:22" ht="24.75" customHeight="1">
      <c r="A25" s="100" t="s">
        <v>127</v>
      </c>
      <c r="B25" s="98"/>
      <c r="C25" s="98"/>
      <c r="D25" s="64"/>
      <c r="E25" s="124"/>
      <c r="F25" s="124"/>
      <c r="G25" s="124"/>
      <c r="H25" s="124"/>
      <c r="I25" s="124"/>
      <c r="J25" s="124"/>
      <c r="K25" s="124"/>
      <c r="L25" s="124"/>
    </row>
    <row r="26" spans="1:22" ht="24.75" customHeight="1">
      <c r="A26" s="100" t="s">
        <v>128</v>
      </c>
      <c r="B26" s="67"/>
      <c r="C26" s="68"/>
      <c r="D26" s="124"/>
      <c r="E26" s="124"/>
      <c r="F26" s="124"/>
      <c r="G26" s="124"/>
      <c r="H26" s="124"/>
      <c r="I26" s="124"/>
      <c r="J26" s="124"/>
      <c r="K26" s="124"/>
      <c r="L26" s="124"/>
    </row>
    <row r="27" spans="1:22" ht="24.75" customHeight="1">
      <c r="A27" s="100" t="s">
        <v>129</v>
      </c>
      <c r="D27" s="124"/>
      <c r="E27" s="124"/>
      <c r="F27" s="124"/>
      <c r="G27" s="124"/>
      <c r="H27" s="124"/>
      <c r="I27" s="124"/>
      <c r="J27" s="124"/>
      <c r="K27" s="124"/>
      <c r="L27" s="124"/>
    </row>
    <row r="28" spans="1:22" ht="24.75" customHeight="1">
      <c r="A28" s="100"/>
      <c r="D28" s="124"/>
      <c r="E28" s="124"/>
      <c r="F28" s="124"/>
      <c r="G28" s="124"/>
      <c r="H28" s="124"/>
      <c r="I28" s="124"/>
      <c r="J28" s="124"/>
      <c r="K28" s="124"/>
      <c r="L28" s="124"/>
    </row>
    <row r="29" spans="1:22" ht="24.75" customHeight="1">
      <c r="A29" s="100"/>
      <c r="D29" s="124"/>
      <c r="E29" s="124"/>
      <c r="F29" s="124"/>
      <c r="G29" s="124"/>
      <c r="H29" s="124"/>
      <c r="I29" s="124"/>
      <c r="J29" s="124"/>
      <c r="K29" s="124"/>
      <c r="L29" s="124"/>
    </row>
    <row r="30" spans="1:22" ht="24.75" customHeight="1">
      <c r="A30" s="100"/>
      <c r="D30" s="124"/>
      <c r="E30" s="124"/>
      <c r="F30" s="124"/>
      <c r="G30" s="124"/>
      <c r="H30" s="124"/>
      <c r="I30" s="124"/>
      <c r="J30" s="124"/>
      <c r="K30" s="124"/>
      <c r="L30" s="124"/>
    </row>
    <row r="31" spans="1:22" ht="24.75" customHeight="1">
      <c r="D31" s="124"/>
      <c r="E31" s="124"/>
      <c r="F31" s="124"/>
      <c r="G31" s="124"/>
      <c r="H31" s="124"/>
      <c r="I31" s="124"/>
      <c r="J31" s="124"/>
      <c r="K31" s="124"/>
      <c r="L31" s="124"/>
    </row>
    <row r="32" spans="1:22" ht="24.75" customHeight="1">
      <c r="D32" s="124"/>
      <c r="E32" s="124"/>
      <c r="F32" s="124"/>
      <c r="G32" s="124"/>
      <c r="H32" s="124"/>
      <c r="I32" s="124"/>
      <c r="J32" s="124"/>
      <c r="K32" s="124"/>
      <c r="L32" s="124"/>
    </row>
    <row r="33" ht="24.75" customHeight="1"/>
    <row r="34" ht="24.75" customHeight="1"/>
    <row r="35" ht="24.75" customHeight="1"/>
    <row r="36" ht="24.75" customHeight="1"/>
  </sheetData>
  <mergeCells count="28">
    <mergeCell ref="G1:K1"/>
    <mergeCell ref="D2:F2"/>
    <mergeCell ref="J2:K2"/>
    <mergeCell ref="A7:C7"/>
    <mergeCell ref="D7:F7"/>
    <mergeCell ref="A3:C6"/>
    <mergeCell ref="D3:F4"/>
    <mergeCell ref="D5:F5"/>
    <mergeCell ref="D6:F6"/>
    <mergeCell ref="A1:C2"/>
    <mergeCell ref="D1:F1"/>
    <mergeCell ref="A8:B8"/>
    <mergeCell ref="D8:F8"/>
    <mergeCell ref="A9:B9"/>
    <mergeCell ref="D9:F9"/>
    <mergeCell ref="A10:B10"/>
    <mergeCell ref="A11:B11"/>
    <mergeCell ref="A12:B12"/>
    <mergeCell ref="A14:K14"/>
    <mergeCell ref="F15:G15"/>
    <mergeCell ref="H15:K15"/>
    <mergeCell ref="A21:B21"/>
    <mergeCell ref="F16:G16"/>
    <mergeCell ref="I16:K16"/>
    <mergeCell ref="F17:G17"/>
    <mergeCell ref="F18:G18"/>
    <mergeCell ref="F19:G19"/>
    <mergeCell ref="F20:G20"/>
  </mergeCells>
  <conditionalFormatting sqref="I17:J17">
    <cfRule type="expression" dxfId="29" priority="1">
      <formula>$A17=1</formula>
    </cfRule>
    <cfRule type="expression" dxfId="28" priority="2">
      <formula>AND($A17=0, $A17&lt;&gt;"")</formula>
    </cfRule>
    <cfRule type="expression" dxfId="27" priority="3">
      <formula>$A17=-1</formula>
    </cfRule>
  </conditionalFormatting>
  <conditionalFormatting sqref="J17 C17:F20">
    <cfRule type="expression" dxfId="26" priority="4">
      <formula>$A17=1</formula>
    </cfRule>
    <cfRule type="expression" dxfId="25" priority="5">
      <formula>AND($A17=0, $A17&lt;&gt;"")</formula>
    </cfRule>
    <cfRule type="expression" dxfId="24" priority="6">
      <formula>$A17=-1</formula>
    </cfRule>
  </conditionalFormatting>
  <dataValidations count="12">
    <dataValidation allowBlank="1" showInputMessage="1" showErrorMessage="1" prompt="Enter Plan Due Date in cell below" sqref="G4:H4" xr:uid="{6D208C63-9D01-4C8C-8A8D-D49B67BAE192}"/>
    <dataValidation allowBlank="1" showInputMessage="1" showErrorMessage="1" prompt="The status in this column is automatically updated based on Done column value &amp; comparing Due Dates. Dates beyond the due date &amp; just before the due date are noted for emphasis" sqref="L15:L16 E15:F16 H15 I16" xr:uid="{5FAB6D76-C4F8-4C5B-BA11-5E26164EEF48}"/>
    <dataValidation allowBlank="1" showInputMessage="1" showErrorMessage="1" prompt="Enter Goal in cell below" sqref="D2" xr:uid="{15B1BB29-9EE1-42CF-9414-1961EE1B76CB}"/>
    <dataValidation allowBlank="1" showInputMessage="1" showErrorMessage="1" prompt="Enter Objective in cell below" sqref="G5:H5 D2" xr:uid="{21417407-64EB-43A8-BED2-853FDD96C983}"/>
    <dataValidation allowBlank="1" showInputMessage="1" showErrorMessage="1" prompt="This column is automatically updated and indicates status based on column F" sqref="A15:A16" xr:uid="{EBA7D332-4BA2-4DC8-ABFD-49C27EB87BE8}"/>
    <dataValidation allowBlank="1" showInputMessage="1" showErrorMessage="1" prompt="Enter Tasks in this column under this heading" sqref="B15:B16" xr:uid="{7C50862C-CC23-489E-9280-88844CF3E3B0}"/>
    <dataValidation allowBlank="1" showInputMessage="1" showErrorMessage="1" prompt="Enter Due Date in this column under this heading" sqref="C15:C16" xr:uid="{D0328BDA-C149-413B-A13D-9B5B5A691E68}"/>
    <dataValidation allowBlank="1" showInputMessage="1" showErrorMessage="1" prompt="Select task completion status in this column. Press ALT+DOWN ARROW to open the drop-down list, ENTER to make selection. An icon representing this status is in column B and writeen out in column G" sqref="D15:D16" xr:uid="{0575615E-C01C-4C9C-BCF2-5EBF6172DDDC}"/>
    <dataValidation type="list" errorStyle="warning" allowBlank="1" showInputMessage="1" showErrorMessage="1" error="Select an option from the list. Press Cancel then ALT+DOWN ARROW to open the drop-down list, then ENTER to make selection" sqref="D17:D20" xr:uid="{31D1FE79-B1BE-4EF7-A33C-8465FAD59C51}">
      <formula1>"Yes, No, Pending"</formula1>
    </dataValidation>
    <dataValidation type="list" allowBlank="1" showInputMessage="1" showErrorMessage="1" sqref="A17:A20" xr:uid="{2B4218A1-2A3F-469F-B321-97535AE00719}">
      <formula1>"1st, 2nd, 3rd, 4th, 5th, 6th, 7th, 8th, 9th, 10th"</formula1>
    </dataValidation>
    <dataValidation type="list" allowBlank="1" showInputMessage="1" showErrorMessage="1" sqref="C8:C9" xr:uid="{B129CB5E-239F-46DE-A874-9A4849BBD267}">
      <formula1>"Select an option, Yes, No"</formula1>
    </dataValidation>
    <dataValidation type="list" allowBlank="1" showInputMessage="1" sqref="D5:F8" xr:uid="{70E48A78-2E6D-4B6F-B3DC-A255C7D98D00}">
      <formula1>"Develop job descriptions, Listed a job post,Set-up Payroll &amp; Withholdings"</formula1>
    </dataValidation>
  </dataValidations>
  <hyperlinks>
    <hyperlink ref="A22" r:id="rId1" xr:uid="{D4138E0C-4E92-4CD0-B8EA-AF502250639E}"/>
    <hyperlink ref="A23" r:id="rId2" xr:uid="{C0314B45-3BEB-48AB-A43C-D9920CD01410}"/>
    <hyperlink ref="A24" r:id="rId3" xr:uid="{66FD18BB-5468-4BF6-9A4A-78BE5F1091B7}"/>
    <hyperlink ref="A25" r:id="rId4" xr:uid="{8284E291-C237-4F73-A29B-CCE436EFE91A}"/>
    <hyperlink ref="A26" r:id="rId5" xr:uid="{9D590727-DBDB-44E2-B70F-F392C27ED811}"/>
    <hyperlink ref="A27" r:id="rId6" xr:uid="{03E5695E-6E18-4768-9195-5B79ED4DB1D9}"/>
  </hyperlinks>
  <printOptions horizontalCentered="1"/>
  <pageMargins left="0.25" right="0.25" top="0.75" bottom="0.75" header="0.3" footer="0.3"/>
  <pageSetup scale="40" fitToHeight="0" orientation="portrait"/>
  <headerFooter differentFirst="1"/>
  <drawing r:id="rId7"/>
  <legacyDrawing r:id="rId8"/>
  <tableParts count="1">
    <tablePart r:id="rId9"/>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1287F-1949-4051-826D-DD4B988BBAAC}">
  <sheetPr>
    <tabColor rgb="FFFE5000"/>
    <pageSetUpPr fitToPage="1"/>
  </sheetPr>
  <dimension ref="A1:U36"/>
  <sheetViews>
    <sheetView showGridLines="0" zoomScaleNormal="100" workbookViewId="0">
      <selection activeCell="A12" sqref="A12:B12"/>
    </sheetView>
  </sheetViews>
  <sheetFormatPr defaultColWidth="7.81640625" defaultRowHeight="30" customHeight="1"/>
  <cols>
    <col min="1" max="1" width="19.36328125" style="30" customWidth="1"/>
    <col min="2" max="2" width="19.36328125" style="31" customWidth="1"/>
    <col min="3" max="3" width="13.81640625" style="28" customWidth="1"/>
    <col min="4" max="4" width="7.1796875" style="25" customWidth="1"/>
    <col min="5" max="5" width="13.54296875" style="25" customWidth="1"/>
    <col min="6" max="6" width="27.08984375" style="25" customWidth="1"/>
    <col min="7" max="7" width="11.26953125" style="25" customWidth="1"/>
    <col min="8" max="8" width="12.81640625" style="25" customWidth="1"/>
    <col min="9" max="9" width="15.08984375" style="25" customWidth="1"/>
    <col min="10" max="10" width="15.1796875" style="25" customWidth="1"/>
    <col min="11" max="11" width="15.54296875" style="25" hidden="1" customWidth="1"/>
    <col min="12" max="21" width="7.81640625" style="94"/>
    <col min="22" max="16384" width="7.81640625" style="25"/>
  </cols>
  <sheetData>
    <row r="1" spans="1:21" s="27" customFormat="1" ht="24.75" customHeight="1">
      <c r="A1" s="226" t="s">
        <v>130</v>
      </c>
      <c r="B1" s="227"/>
      <c r="C1" s="227"/>
      <c r="D1" s="228" t="s">
        <v>1</v>
      </c>
      <c r="E1" s="238"/>
      <c r="F1" s="239"/>
      <c r="G1" s="214" t="s">
        <v>2</v>
      </c>
      <c r="H1" s="214"/>
      <c r="I1" s="214"/>
      <c r="J1" s="231"/>
      <c r="L1" s="92"/>
      <c r="M1" s="92"/>
      <c r="N1" s="92"/>
      <c r="O1" s="92"/>
      <c r="P1" s="92"/>
      <c r="Q1" s="92"/>
      <c r="R1" s="92"/>
      <c r="S1" s="92"/>
      <c r="T1" s="92"/>
      <c r="U1" s="92"/>
    </row>
    <row r="2" spans="1:21" s="27" customFormat="1" ht="33.6" customHeight="1">
      <c r="A2" s="227"/>
      <c r="B2" s="227"/>
      <c r="C2" s="227"/>
      <c r="D2" s="215" t="s">
        <v>3</v>
      </c>
      <c r="E2" s="236"/>
      <c r="F2" s="237"/>
      <c r="G2" s="72" t="s">
        <v>4</v>
      </c>
      <c r="H2" s="133" t="s">
        <v>131</v>
      </c>
      <c r="I2" s="218"/>
      <c r="J2" s="219"/>
      <c r="L2" s="92"/>
      <c r="M2" s="92"/>
      <c r="N2" s="92"/>
      <c r="O2" s="92"/>
      <c r="P2" s="92"/>
      <c r="Q2" s="92"/>
      <c r="R2" s="92"/>
      <c r="S2" s="92"/>
      <c r="T2" s="92"/>
      <c r="U2" s="92"/>
    </row>
    <row r="3" spans="1:21" s="26" customFormat="1" ht="25.5" customHeight="1">
      <c r="A3" s="221" t="s">
        <v>132</v>
      </c>
      <c r="B3" s="221"/>
      <c r="C3" s="221"/>
      <c r="D3" s="223" t="str">
        <f>_xlfn.CONCAT("My goal is to go from ",(C10)," to ", (C11)," by ",TEXT(C12,"mm/dd/yyyy"),". I'll accomplish this by: ")</f>
        <v xml:space="preserve">My goal is to go from  to  by 01/00/1900. I'll accomplish this by: </v>
      </c>
      <c r="E3" s="224"/>
      <c r="F3" s="225"/>
      <c r="G3" s="73" t="s">
        <v>62</v>
      </c>
      <c r="H3" s="108"/>
      <c r="I3" s="32"/>
      <c r="J3" s="33">
        <f>+((COUNTIF(Tasks37245[Column4],"Yes")))</f>
        <v>0</v>
      </c>
      <c r="K3" s="123"/>
      <c r="L3" s="93"/>
      <c r="M3" s="93"/>
      <c r="N3" s="93"/>
      <c r="O3" s="93"/>
      <c r="P3" s="93"/>
      <c r="Q3" s="93"/>
      <c r="R3" s="93"/>
      <c r="S3" s="93"/>
      <c r="T3" s="93"/>
      <c r="U3" s="93"/>
    </row>
    <row r="4" spans="1:21" s="26" customFormat="1" ht="25.5" customHeight="1">
      <c r="A4" s="221"/>
      <c r="B4" s="221"/>
      <c r="C4" s="221"/>
      <c r="D4" s="223"/>
      <c r="E4" s="224"/>
      <c r="F4" s="225"/>
      <c r="G4" s="74" t="s">
        <v>63</v>
      </c>
      <c r="H4" s="108"/>
      <c r="I4" s="32"/>
      <c r="J4" s="37">
        <f>COUNTIF(Tasks37245[Column2],"*")-J3</f>
        <v>4</v>
      </c>
      <c r="K4" s="124"/>
      <c r="L4" s="93"/>
      <c r="M4" s="93"/>
      <c r="N4" s="93"/>
      <c r="O4" s="93"/>
      <c r="P4" s="93"/>
      <c r="Q4" s="93"/>
      <c r="R4" s="93"/>
      <c r="S4" s="93"/>
      <c r="T4" s="93"/>
      <c r="U4" s="93"/>
    </row>
    <row r="5" spans="1:21" ht="25.5" customHeight="1">
      <c r="A5" s="221"/>
      <c r="B5" s="221"/>
      <c r="C5" s="221"/>
      <c r="D5" s="208" t="s">
        <v>64</v>
      </c>
      <c r="E5" s="209"/>
      <c r="F5" s="210"/>
      <c r="G5" s="75" t="s">
        <v>65</v>
      </c>
      <c r="H5" s="108"/>
      <c r="I5" s="44"/>
      <c r="J5" s="134">
        <f>+J4+J3</f>
        <v>4</v>
      </c>
      <c r="K5" s="124"/>
    </row>
    <row r="6" spans="1:21" ht="25.5" customHeight="1">
      <c r="A6" s="222"/>
      <c r="B6" s="222"/>
      <c r="C6" s="222"/>
      <c r="D6" s="208"/>
      <c r="E6" s="209"/>
      <c r="F6" s="210"/>
      <c r="G6" s="76" t="s">
        <v>66</v>
      </c>
      <c r="H6" s="108"/>
      <c r="I6" s="45"/>
      <c r="J6" s="46"/>
      <c r="K6" s="124"/>
    </row>
    <row r="7" spans="1:21" ht="22.9" customHeight="1">
      <c r="A7" s="220" t="s">
        <v>13</v>
      </c>
      <c r="B7" s="214"/>
      <c r="C7" s="214"/>
      <c r="D7" s="208"/>
      <c r="E7" s="209"/>
      <c r="F7" s="210"/>
      <c r="G7" s="76" t="s">
        <v>67</v>
      </c>
      <c r="H7" s="108"/>
      <c r="I7" s="45"/>
      <c r="J7" s="46"/>
      <c r="K7" s="124"/>
    </row>
    <row r="8" spans="1:21" ht="22.9" customHeight="1">
      <c r="A8" s="192" t="s">
        <v>133</v>
      </c>
      <c r="B8" s="193"/>
      <c r="C8" s="70" t="s">
        <v>82</v>
      </c>
      <c r="D8" s="208"/>
      <c r="E8" s="209"/>
      <c r="F8" s="210"/>
      <c r="G8" s="76" t="s">
        <v>68</v>
      </c>
      <c r="H8" s="108"/>
      <c r="I8" s="45"/>
      <c r="J8" s="47"/>
      <c r="K8" s="124"/>
    </row>
    <row r="9" spans="1:21" ht="22.9" customHeight="1">
      <c r="A9" s="192" t="s">
        <v>134</v>
      </c>
      <c r="B9" s="193"/>
      <c r="C9" s="70"/>
      <c r="D9" s="211" t="s">
        <v>19</v>
      </c>
      <c r="E9" s="214"/>
      <c r="F9" s="231"/>
      <c r="G9" s="76" t="s">
        <v>69</v>
      </c>
      <c r="H9" s="108"/>
      <c r="I9" s="45"/>
      <c r="J9" s="46"/>
      <c r="K9" s="124"/>
    </row>
    <row r="10" spans="1:21" ht="22.9" customHeight="1">
      <c r="A10" s="192" t="s">
        <v>135</v>
      </c>
      <c r="B10" s="193"/>
      <c r="C10" s="112"/>
      <c r="D10" s="85"/>
      <c r="E10" s="86"/>
      <c r="F10" s="87"/>
      <c r="G10" s="76" t="s">
        <v>70</v>
      </c>
      <c r="H10" s="108"/>
      <c r="I10" s="45"/>
      <c r="J10" s="46"/>
      <c r="K10" s="124"/>
    </row>
    <row r="11" spans="1:21" ht="22.9" customHeight="1">
      <c r="A11" s="192" t="s">
        <v>136</v>
      </c>
      <c r="B11" s="193"/>
      <c r="C11" s="112"/>
      <c r="D11" s="79"/>
      <c r="E11" s="80"/>
      <c r="F11" s="81"/>
      <c r="G11" s="76" t="s">
        <v>71</v>
      </c>
      <c r="H11" s="108"/>
      <c r="I11" s="45"/>
      <c r="J11" s="47"/>
      <c r="K11" s="124"/>
    </row>
    <row r="12" spans="1:21" ht="22.9" customHeight="1">
      <c r="A12" s="192" t="s">
        <v>137</v>
      </c>
      <c r="B12" s="193"/>
      <c r="C12" s="70"/>
      <c r="D12" s="82"/>
      <c r="E12" s="83"/>
      <c r="F12" s="84"/>
      <c r="G12" s="77" t="s">
        <v>72</v>
      </c>
      <c r="H12" s="109"/>
      <c r="I12" s="60"/>
      <c r="J12" s="46"/>
      <c r="K12" s="124"/>
    </row>
    <row r="13" spans="1:21" ht="22.9" customHeight="1">
      <c r="A13" s="52"/>
      <c r="B13" s="53"/>
      <c r="C13" s="54"/>
      <c r="D13" s="123"/>
      <c r="E13" s="35"/>
      <c r="F13" s="35"/>
      <c r="G13" s="55" t="s">
        <v>25</v>
      </c>
      <c r="H13" s="56">
        <f>C11</f>
        <v>0</v>
      </c>
      <c r="I13" s="57"/>
      <c r="J13" s="58"/>
      <c r="K13" s="124"/>
    </row>
    <row r="14" spans="1:21" ht="22.9" customHeight="1">
      <c r="A14" s="194" t="s">
        <v>26</v>
      </c>
      <c r="B14" s="195"/>
      <c r="C14" s="195"/>
      <c r="D14" s="195"/>
      <c r="E14" s="195"/>
      <c r="F14" s="195"/>
      <c r="G14" s="195"/>
      <c r="H14" s="195"/>
      <c r="I14" s="195"/>
      <c r="J14" s="196"/>
      <c r="K14" s="124"/>
    </row>
    <row r="15" spans="1:21" s="78" customFormat="1" ht="37.5" customHeight="1">
      <c r="A15" s="61" t="s">
        <v>27</v>
      </c>
      <c r="B15" s="69" t="s">
        <v>28</v>
      </c>
      <c r="C15" s="69" t="s">
        <v>29</v>
      </c>
      <c r="D15" s="69" t="s">
        <v>30</v>
      </c>
      <c r="E15" s="69" t="s">
        <v>31</v>
      </c>
      <c r="F15" s="197" t="s">
        <v>32</v>
      </c>
      <c r="G15" s="198"/>
      <c r="H15" s="184" t="s">
        <v>33</v>
      </c>
      <c r="I15" s="185"/>
      <c r="J15" s="186"/>
      <c r="K15" s="63" t="s">
        <v>101</v>
      </c>
      <c r="L15" s="95"/>
      <c r="M15" s="95"/>
      <c r="N15" s="95"/>
      <c r="O15" s="95"/>
      <c r="P15" s="95"/>
      <c r="Q15" s="95"/>
      <c r="R15" s="95"/>
      <c r="S15" s="95"/>
      <c r="T15" s="95"/>
      <c r="U15" s="95"/>
    </row>
    <row r="16" spans="1:21" ht="50.1" hidden="1" customHeight="1">
      <c r="A16" s="61" t="s">
        <v>34</v>
      </c>
      <c r="B16" s="62" t="s">
        <v>35</v>
      </c>
      <c r="C16" s="62" t="s">
        <v>36</v>
      </c>
      <c r="D16" s="62" t="s">
        <v>37</v>
      </c>
      <c r="E16" s="62" t="s">
        <v>38</v>
      </c>
      <c r="F16" s="182"/>
      <c r="G16" s="183"/>
      <c r="H16" s="184"/>
      <c r="I16" s="185"/>
      <c r="J16" s="186"/>
      <c r="K16" s="63"/>
    </row>
    <row r="17" spans="1:21" s="29" customFormat="1" ht="69.75" customHeight="1">
      <c r="A17" s="48"/>
      <c r="B17" s="41" t="str">
        <f t="shared" ref="B17:B20" si="0">IF(D5="","",D5)</f>
        <v>Select from the dropdown or enter your own text</v>
      </c>
      <c r="C17" s="42"/>
      <c r="D17" s="88"/>
      <c r="E17" s="89"/>
      <c r="F17" s="235"/>
      <c r="G17" s="188"/>
      <c r="H17" s="43"/>
      <c r="I17" s="43"/>
      <c r="J17" s="49"/>
      <c r="K17" s="49" t="s">
        <v>102</v>
      </c>
      <c r="L17" s="96"/>
      <c r="M17" s="96"/>
      <c r="N17" s="96"/>
      <c r="O17" s="96"/>
      <c r="P17" s="96"/>
      <c r="Q17" s="96"/>
      <c r="R17" s="96"/>
      <c r="S17" s="96"/>
      <c r="T17" s="96"/>
      <c r="U17" s="96"/>
    </row>
    <row r="18" spans="1:21" s="29" customFormat="1" ht="69.75" customHeight="1">
      <c r="A18" s="50"/>
      <c r="B18" s="41" t="str">
        <f t="shared" si="0"/>
        <v/>
      </c>
      <c r="C18" s="38"/>
      <c r="D18" s="90"/>
      <c r="E18" s="91"/>
      <c r="F18" s="191"/>
      <c r="G18" s="190"/>
      <c r="H18" s="40"/>
      <c r="I18" s="40"/>
      <c r="J18" s="51"/>
      <c r="K18" s="51" t="s">
        <v>102</v>
      </c>
      <c r="L18" s="96"/>
      <c r="M18" s="96"/>
      <c r="N18" s="96"/>
      <c r="O18" s="96"/>
      <c r="P18" s="96"/>
      <c r="Q18" s="96"/>
      <c r="R18" s="96"/>
      <c r="S18" s="96"/>
      <c r="T18" s="96"/>
      <c r="U18" s="96"/>
    </row>
    <row r="19" spans="1:21" s="29" customFormat="1" ht="69.75" customHeight="1">
      <c r="A19" s="50"/>
      <c r="B19" s="41" t="str">
        <f t="shared" si="0"/>
        <v/>
      </c>
      <c r="C19" s="38"/>
      <c r="D19" s="90"/>
      <c r="E19" s="91"/>
      <c r="F19" s="191"/>
      <c r="G19" s="190"/>
      <c r="H19" s="39"/>
      <c r="I19" s="39"/>
      <c r="J19" s="51"/>
      <c r="K19" s="51" t="s">
        <v>102</v>
      </c>
      <c r="L19" s="96"/>
      <c r="M19" s="96"/>
      <c r="N19" s="96"/>
      <c r="O19" s="96"/>
      <c r="P19" s="96"/>
      <c r="Q19" s="96"/>
      <c r="R19" s="96"/>
      <c r="S19" s="96"/>
      <c r="T19" s="96"/>
      <c r="U19" s="96"/>
    </row>
    <row r="20" spans="1:21" s="29" customFormat="1" ht="69.75" customHeight="1">
      <c r="A20" s="50"/>
      <c r="B20" s="41" t="str">
        <f t="shared" si="0"/>
        <v/>
      </c>
      <c r="C20" s="38"/>
      <c r="D20" s="90"/>
      <c r="E20" s="91"/>
      <c r="F20" s="191"/>
      <c r="G20" s="190"/>
      <c r="H20" s="40"/>
      <c r="I20" s="40"/>
      <c r="J20" s="51"/>
      <c r="K20" s="51" t="s">
        <v>102</v>
      </c>
      <c r="L20" s="96"/>
      <c r="M20" s="96"/>
      <c r="N20" s="96"/>
      <c r="O20" s="96"/>
      <c r="P20" s="96"/>
      <c r="Q20" s="96"/>
      <c r="R20" s="96"/>
      <c r="S20" s="96"/>
      <c r="T20" s="96"/>
      <c r="U20" s="96"/>
    </row>
    <row r="21" spans="1:21" ht="24.75" customHeight="1">
      <c r="A21" s="180" t="s">
        <v>53</v>
      </c>
      <c r="B21" s="181"/>
      <c r="C21" s="65"/>
      <c r="D21" s="65"/>
      <c r="E21" s="65"/>
      <c r="F21" s="65"/>
      <c r="G21" s="65"/>
      <c r="H21" s="65"/>
      <c r="I21" s="65"/>
      <c r="J21" s="65"/>
      <c r="K21" s="124"/>
    </row>
    <row r="22" spans="1:21" ht="24.75" customHeight="1">
      <c r="A22" s="100" t="s">
        <v>138</v>
      </c>
      <c r="B22" s="97"/>
      <c r="C22" s="97"/>
      <c r="D22" s="66"/>
      <c r="E22" s="66"/>
      <c r="F22" s="66"/>
      <c r="G22" s="66"/>
      <c r="H22" s="66"/>
      <c r="I22" s="66"/>
      <c r="J22" s="66"/>
      <c r="K22" s="124"/>
    </row>
    <row r="23" spans="1:21" ht="24.75" customHeight="1">
      <c r="A23" s="100" t="s">
        <v>139</v>
      </c>
      <c r="B23" s="98"/>
      <c r="C23" s="98"/>
      <c r="D23" s="66"/>
      <c r="E23" s="66"/>
      <c r="F23" s="66"/>
      <c r="G23" s="66"/>
      <c r="H23" s="66"/>
      <c r="I23" s="66"/>
      <c r="J23" s="66"/>
      <c r="K23" s="124"/>
    </row>
    <row r="24" spans="1:21" ht="24.75" customHeight="1">
      <c r="A24" s="100" t="s">
        <v>140</v>
      </c>
      <c r="B24" s="99"/>
      <c r="C24" s="99"/>
      <c r="D24" s="66"/>
      <c r="E24" s="66"/>
      <c r="F24" s="66"/>
      <c r="G24" s="66"/>
      <c r="H24" s="66"/>
      <c r="I24" s="66"/>
      <c r="J24" s="66"/>
      <c r="K24" s="124"/>
    </row>
    <row r="25" spans="1:21" ht="24.75" customHeight="1">
      <c r="A25" s="100" t="s">
        <v>141</v>
      </c>
      <c r="B25" s="98"/>
      <c r="C25" s="98"/>
      <c r="D25" s="64"/>
      <c r="E25" s="124"/>
      <c r="F25" s="124"/>
      <c r="G25" s="124"/>
      <c r="H25" s="124"/>
      <c r="I25" s="124"/>
      <c r="J25" s="124"/>
      <c r="K25" s="124"/>
    </row>
    <row r="26" spans="1:21" ht="24.75" customHeight="1">
      <c r="A26" s="100" t="s">
        <v>142</v>
      </c>
      <c r="B26" s="67"/>
      <c r="C26" s="68"/>
      <c r="D26" s="124"/>
      <c r="E26" s="124"/>
      <c r="F26" s="124"/>
      <c r="G26" s="124"/>
      <c r="H26" s="124"/>
      <c r="I26" s="124"/>
      <c r="J26" s="124"/>
      <c r="K26" s="124"/>
    </row>
    <row r="27" spans="1:21" ht="24.75" customHeight="1">
      <c r="A27" s="100"/>
      <c r="D27" s="124"/>
      <c r="E27" s="124"/>
      <c r="F27" s="124"/>
      <c r="G27" s="124"/>
      <c r="H27" s="124"/>
      <c r="I27" s="124"/>
      <c r="J27" s="124"/>
      <c r="K27" s="124"/>
    </row>
    <row r="28" spans="1:21" ht="24.75" customHeight="1">
      <c r="A28" s="100"/>
      <c r="D28" s="124"/>
      <c r="E28" s="124"/>
      <c r="F28" s="124"/>
      <c r="G28" s="124"/>
      <c r="H28" s="124"/>
      <c r="I28" s="124"/>
      <c r="J28" s="124"/>
      <c r="K28" s="124"/>
    </row>
    <row r="29" spans="1:21" ht="24.75" customHeight="1">
      <c r="A29" s="100"/>
      <c r="D29" s="124"/>
      <c r="E29" s="124"/>
      <c r="F29" s="124"/>
      <c r="G29" s="124"/>
      <c r="H29" s="124"/>
      <c r="I29" s="124"/>
      <c r="J29" s="124"/>
      <c r="K29" s="124"/>
    </row>
    <row r="30" spans="1:21" ht="24.75" customHeight="1">
      <c r="A30" s="100"/>
      <c r="D30" s="124"/>
      <c r="E30" s="124"/>
      <c r="F30" s="124"/>
      <c r="G30" s="124"/>
      <c r="H30" s="124"/>
      <c r="I30" s="124"/>
      <c r="J30" s="124"/>
      <c r="K30" s="124"/>
    </row>
    <row r="31" spans="1:21" ht="24.75" customHeight="1">
      <c r="D31" s="124"/>
      <c r="E31" s="124"/>
      <c r="F31" s="124"/>
      <c r="G31" s="124"/>
      <c r="H31" s="124"/>
      <c r="I31" s="124"/>
      <c r="J31" s="124"/>
      <c r="K31" s="124"/>
    </row>
    <row r="32" spans="1:21" ht="24.75" customHeight="1">
      <c r="D32" s="124"/>
      <c r="E32" s="124"/>
      <c r="F32" s="124"/>
      <c r="G32" s="124"/>
      <c r="H32" s="124"/>
      <c r="I32" s="124"/>
      <c r="J32" s="124"/>
      <c r="K32" s="124"/>
    </row>
    <row r="33" ht="24.75" customHeight="1"/>
    <row r="34" ht="24.75" customHeight="1"/>
    <row r="35" ht="24.75" customHeight="1"/>
    <row r="36" ht="24.75" customHeight="1"/>
  </sheetData>
  <mergeCells count="28">
    <mergeCell ref="G1:J1"/>
    <mergeCell ref="D2:F2"/>
    <mergeCell ref="I2:J2"/>
    <mergeCell ref="A7:C7"/>
    <mergeCell ref="D7:F7"/>
    <mergeCell ref="A3:C6"/>
    <mergeCell ref="D3:F4"/>
    <mergeCell ref="D5:F5"/>
    <mergeCell ref="D6:F6"/>
    <mergeCell ref="A1:C2"/>
    <mergeCell ref="D1:F1"/>
    <mergeCell ref="A8:B8"/>
    <mergeCell ref="D8:F8"/>
    <mergeCell ref="A9:B9"/>
    <mergeCell ref="D9:F9"/>
    <mergeCell ref="A10:B10"/>
    <mergeCell ref="A11:B11"/>
    <mergeCell ref="A12:B12"/>
    <mergeCell ref="A14:J14"/>
    <mergeCell ref="F15:G15"/>
    <mergeCell ref="H15:J15"/>
    <mergeCell ref="A21:B21"/>
    <mergeCell ref="F16:G16"/>
    <mergeCell ref="H16:J16"/>
    <mergeCell ref="F17:G17"/>
    <mergeCell ref="F18:G18"/>
    <mergeCell ref="F19:G19"/>
    <mergeCell ref="F20:G20"/>
  </mergeCells>
  <conditionalFormatting sqref="H17:I17">
    <cfRule type="expression" dxfId="15" priority="1">
      <formula>$A17=1</formula>
    </cfRule>
    <cfRule type="expression" dxfId="14" priority="2">
      <formula>AND($A17=0, $A17&lt;&gt;"")</formula>
    </cfRule>
    <cfRule type="expression" dxfId="13" priority="3">
      <formula>$A17=-1</formula>
    </cfRule>
  </conditionalFormatting>
  <conditionalFormatting sqref="I17 C17:F20">
    <cfRule type="expression" dxfId="12" priority="4">
      <formula>$A17=1</formula>
    </cfRule>
    <cfRule type="expression" dxfId="11" priority="5">
      <formula>AND($A17=0, $A17&lt;&gt;"")</formula>
    </cfRule>
    <cfRule type="expression" dxfId="10" priority="6">
      <formula>$A17=-1</formula>
    </cfRule>
  </conditionalFormatting>
  <dataValidations count="14">
    <dataValidation type="list" allowBlank="1" showInputMessage="1" showErrorMessage="1" sqref="C9" xr:uid="{FA7D1D85-C7EC-463B-B51D-33D163477EBB}">
      <formula1>"Select an option, Loans, Crowdfunding, Grants, Venture Capital, Self-Funding, Other "</formula1>
    </dataValidation>
    <dataValidation type="list" allowBlank="1" showInputMessage="1" showErrorMessage="1" sqref="B17" xr:uid="{8833A68A-CFB1-4EE3-A916-3C8F8E3C97B9}">
      <formula1>"Select from a dropdown or enter,Improve credit,Organize loan documents,Applied for a DUNS number,Finalized a pitch, deliver an investor pitch,Apply for a loan,Apply for a grant,Apply for an AOF loan,Apply for other types of capital"</formula1>
    </dataValidation>
    <dataValidation allowBlank="1" showInputMessage="1" showErrorMessage="1" prompt="Enter Plan Due Date in cell below" sqref="G4" xr:uid="{128C8496-D62F-44D8-BA71-0970D509AA58}"/>
    <dataValidation allowBlank="1" showInputMessage="1" showErrorMessage="1" prompt="The status in this column is automatically updated based on Done column value &amp; comparing Due Dates. Dates beyond the due date &amp; just before the due date are noted for emphasis" sqref="H15:H16 K15:K16 E15:F16" xr:uid="{1B4DE575-353D-4C18-9EA1-8A342678CB63}"/>
    <dataValidation allowBlank="1" showInputMessage="1" showErrorMessage="1" prompt="Enter Goal in cell below" sqref="D2" xr:uid="{B9D4FD73-C2C6-4A01-969E-82FE4F733A69}"/>
    <dataValidation allowBlank="1" showInputMessage="1" showErrorMessage="1" prompt="Enter Objective in cell below" sqref="G5 D2" xr:uid="{066880AF-8D0A-450B-9924-94A60FD3BA55}"/>
    <dataValidation allowBlank="1" showInputMessage="1" showErrorMessage="1" prompt="This column is automatically updated and indicates status based on column F" sqref="A15:A16" xr:uid="{FB79E255-7812-40C8-B7C7-ED618762D579}"/>
    <dataValidation allowBlank="1" showInputMessage="1" showErrorMessage="1" prompt="Enter Tasks in this column under this heading" sqref="B15:B16" xr:uid="{1DCDBC6F-1D94-43BA-ABAC-DAB7FE1C36A5}"/>
    <dataValidation allowBlank="1" showInputMessage="1" showErrorMessage="1" prompt="Enter Due Date in this column under this heading" sqref="C15:C16" xr:uid="{CAC95778-3871-42A5-80FF-20233C9F4E4C}"/>
    <dataValidation allowBlank="1" showInputMessage="1" showErrorMessage="1" prompt="Select task completion status in this column. Press ALT+DOWN ARROW to open the drop-down list, ENTER to make selection. An icon representing this status is in column B and writeen out in column G" sqref="D15:D16" xr:uid="{1038B337-ABD9-4C72-B7E5-88437EFF2867}"/>
    <dataValidation type="list" errorStyle="warning" allowBlank="1" showInputMessage="1" showErrorMessage="1" error="Select an option from the list. Press Cancel then ALT+DOWN ARROW to open the drop-down list, then ENTER to make selection" sqref="D17:D20" xr:uid="{C8A917D0-0D08-48A8-9EA3-B570A55DB2BB}">
      <formula1>"Yes, No, Pending"</formula1>
    </dataValidation>
    <dataValidation type="list" allowBlank="1" showInputMessage="1" showErrorMessage="1" sqref="A17:A20" xr:uid="{9A2D2D71-89FC-4BBB-A4B7-C200FDF95922}">
      <formula1>"1st, 2nd, 3rd, 4th, 5th, 6th, 7th, 8th, 9th, 10th"</formula1>
    </dataValidation>
    <dataValidation type="list" allowBlank="1" showInputMessage="1" showErrorMessage="1" sqref="C8" xr:uid="{F9B59176-1DBF-458B-93F5-F497F5C8324A}">
      <formula1>"Select an option, Yes, No"</formula1>
    </dataValidation>
    <dataValidation type="list" allowBlank="1" showInputMessage="1" sqref="D5:F8" xr:uid="{B8E5801E-7B43-4879-9D4A-E4BC90FB06E1}">
      <formula1>"Improve credit,Organize loan documents,Applied for a DUNS number,Finalized a pitch, deliver an investor pitch,Apply for a loan,Apply for a grant,Apply for an AOF loan,Apply for other types of capital"</formula1>
    </dataValidation>
  </dataValidations>
  <hyperlinks>
    <hyperlink ref="A22" r:id="rId1" xr:uid="{A3B233BD-0AB9-42EE-898E-A55CF64A99CE}"/>
    <hyperlink ref="A23" r:id="rId2" xr:uid="{7077CA4B-3F89-4A7C-A765-D9E0C0B83428}"/>
    <hyperlink ref="A24" r:id="rId3" xr:uid="{16249E4F-8D50-4710-AC79-8E0BA13F8C12}"/>
    <hyperlink ref="A25" r:id="rId4" xr:uid="{169A23EC-9431-49A5-848A-80935B0A1B66}"/>
    <hyperlink ref="A26" r:id="rId5" xr:uid="{E26279A9-2893-4AB6-BF53-18F8A59D26AC}"/>
  </hyperlinks>
  <printOptions horizontalCentered="1"/>
  <pageMargins left="0.25" right="0.25" top="0.75" bottom="0.75" header="0.3" footer="0.3"/>
  <pageSetup scale="40" fitToHeight="0" orientation="portrait"/>
  <headerFooter differentFirst="1"/>
  <drawing r:id="rId6"/>
  <legacyDrawing r:id="rId7"/>
  <tableParts count="1">
    <tablePart r:id="rId8"/>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05FDA0-19EF-441A-98B6-DAC88DA5FFDE}">
  <sheetPr>
    <tabColor rgb="FF00B050"/>
  </sheetPr>
  <dimension ref="A1:B29"/>
  <sheetViews>
    <sheetView workbookViewId="0"/>
  </sheetViews>
  <sheetFormatPr defaultRowHeight="15.6"/>
  <cols>
    <col min="1" max="2" width="62.6328125" customWidth="1"/>
  </cols>
  <sheetData>
    <row r="1" spans="1:2" ht="65.25" customHeight="1">
      <c r="A1" s="246" t="s">
        <v>143</v>
      </c>
      <c r="B1" s="247"/>
    </row>
    <row r="2" spans="1:2" ht="24.6">
      <c r="A2" s="242" t="s">
        <v>144</v>
      </c>
      <c r="B2" s="243"/>
    </row>
    <row r="3" spans="1:2" ht="24.6">
      <c r="A3" s="1" t="s">
        <v>145</v>
      </c>
      <c r="B3" s="2" t="s">
        <v>146</v>
      </c>
    </row>
    <row r="4" spans="1:2">
      <c r="A4" s="3" t="s">
        <v>147</v>
      </c>
      <c r="B4" s="4" t="s">
        <v>148</v>
      </c>
    </row>
    <row r="5" spans="1:2">
      <c r="A5" s="5" t="s">
        <v>149</v>
      </c>
      <c r="B5" s="6" t="s">
        <v>149</v>
      </c>
    </row>
    <row r="6" spans="1:2">
      <c r="A6" s="7" t="s">
        <v>150</v>
      </c>
      <c r="B6" s="8" t="s">
        <v>151</v>
      </c>
    </row>
    <row r="7" spans="1:2">
      <c r="A7" s="7" t="s">
        <v>152</v>
      </c>
      <c r="B7" s="8" t="s">
        <v>153</v>
      </c>
    </row>
    <row r="8" spans="1:2">
      <c r="A8" s="7" t="s">
        <v>154</v>
      </c>
      <c r="B8" s="8" t="s">
        <v>155</v>
      </c>
    </row>
    <row r="9" spans="1:2">
      <c r="A9" s="9" t="s">
        <v>156</v>
      </c>
      <c r="B9" s="10" t="s">
        <v>157</v>
      </c>
    </row>
    <row r="10" spans="1:2">
      <c r="A10" s="11" t="s">
        <v>158</v>
      </c>
      <c r="B10" s="11" t="s">
        <v>159</v>
      </c>
    </row>
    <row r="11" spans="1:2">
      <c r="A11" s="12" t="s">
        <v>160</v>
      </c>
      <c r="B11" s="12" t="s">
        <v>160</v>
      </c>
    </row>
    <row r="12" spans="1:2">
      <c r="A12" s="12" t="s">
        <v>160</v>
      </c>
      <c r="B12" s="12" t="s">
        <v>160</v>
      </c>
    </row>
    <row r="13" spans="1:2">
      <c r="A13" s="12" t="s">
        <v>160</v>
      </c>
      <c r="B13" s="12" t="s">
        <v>160</v>
      </c>
    </row>
    <row r="14" spans="1:2">
      <c r="A14" s="13" t="s">
        <v>160</v>
      </c>
      <c r="B14" s="13" t="s">
        <v>160</v>
      </c>
    </row>
    <row r="17" spans="1:2" ht="24.6">
      <c r="A17" s="244" t="s">
        <v>161</v>
      </c>
      <c r="B17" s="245"/>
    </row>
    <row r="18" spans="1:2" ht="24.6">
      <c r="A18" s="14" t="s">
        <v>162</v>
      </c>
      <c r="B18" s="15" t="s">
        <v>163</v>
      </c>
    </row>
    <row r="19" spans="1:2">
      <c r="A19" s="16" t="s">
        <v>164</v>
      </c>
      <c r="B19" s="17" t="s">
        <v>165</v>
      </c>
    </row>
    <row r="20" spans="1:2">
      <c r="A20" s="16" t="s">
        <v>149</v>
      </c>
      <c r="B20" s="17" t="s">
        <v>149</v>
      </c>
    </row>
    <row r="21" spans="1:2">
      <c r="A21" s="18" t="s">
        <v>166</v>
      </c>
      <c r="B21" s="19" t="s">
        <v>167</v>
      </c>
    </row>
    <row r="22" spans="1:2">
      <c r="A22" s="18" t="s">
        <v>168</v>
      </c>
      <c r="B22" s="19" t="s">
        <v>169</v>
      </c>
    </row>
    <row r="23" spans="1:2">
      <c r="A23" s="18" t="s">
        <v>170</v>
      </c>
      <c r="B23" s="19" t="s">
        <v>171</v>
      </c>
    </row>
    <row r="24" spans="1:2">
      <c r="A24" s="20" t="s">
        <v>172</v>
      </c>
      <c r="B24" s="21" t="s">
        <v>173</v>
      </c>
    </row>
    <row r="25" spans="1:2">
      <c r="A25" s="22" t="s">
        <v>158</v>
      </c>
      <c r="B25" s="22" t="s">
        <v>159</v>
      </c>
    </row>
    <row r="26" spans="1:2">
      <c r="A26" s="23" t="s">
        <v>174</v>
      </c>
      <c r="B26" s="23" t="s">
        <v>160</v>
      </c>
    </row>
    <row r="27" spans="1:2">
      <c r="A27" s="23" t="s">
        <v>174</v>
      </c>
      <c r="B27" s="23" t="s">
        <v>174</v>
      </c>
    </row>
    <row r="28" spans="1:2">
      <c r="A28" s="23" t="s">
        <v>174</v>
      </c>
      <c r="B28" s="23" t="s">
        <v>174</v>
      </c>
    </row>
    <row r="29" spans="1:2">
      <c r="A29" s="24" t="s">
        <v>174</v>
      </c>
      <c r="B29" s="24" t="s">
        <v>160</v>
      </c>
    </row>
  </sheetData>
  <mergeCells count="3">
    <mergeCell ref="A2:B2"/>
    <mergeCell ref="A17:B17"/>
    <mergeCell ref="A1:B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pageSetUpPr fitToPage="1"/>
  </sheetPr>
  <dimension ref="A1:L31"/>
  <sheetViews>
    <sheetView showGridLines="0" topLeftCell="A4" zoomScaleNormal="100" workbookViewId="0">
      <selection activeCell="D23" sqref="D23"/>
    </sheetView>
  </sheetViews>
  <sheetFormatPr defaultColWidth="8.6328125" defaultRowHeight="15"/>
  <cols>
    <col min="1" max="1" width="3.08984375" style="142" customWidth="1"/>
    <col min="2" max="7" width="23.54296875" style="142" customWidth="1"/>
    <col min="8" max="10" width="0" style="141" hidden="1" customWidth="1"/>
    <col min="11" max="12" width="8.6328125" style="141"/>
    <col min="13" max="16384" width="8.6328125" style="142"/>
  </cols>
  <sheetData>
    <row r="1" spans="1:12" ht="30" customHeight="1">
      <c r="A1" s="140"/>
      <c r="B1" s="140"/>
      <c r="C1" s="140"/>
      <c r="D1" s="248" t="s">
        <v>175</v>
      </c>
      <c r="E1" s="248"/>
      <c r="F1" s="248"/>
      <c r="G1" s="248"/>
    </row>
    <row r="2" spans="1:12" ht="60" customHeight="1">
      <c r="A2" s="140"/>
      <c r="B2" s="143" t="s">
        <v>176</v>
      </c>
      <c r="C2" s="140"/>
      <c r="D2" s="248"/>
      <c r="E2" s="248"/>
      <c r="F2" s="248"/>
      <c r="G2" s="248"/>
    </row>
    <row r="3" spans="1:12" ht="30" customHeight="1">
      <c r="A3" s="140"/>
      <c r="B3" s="140"/>
      <c r="C3" s="140"/>
      <c r="D3" s="248"/>
      <c r="E3" s="248"/>
      <c r="F3" s="248"/>
      <c r="G3" s="248"/>
    </row>
    <row r="4" spans="1:12" ht="24.95" customHeight="1">
      <c r="A4" s="144"/>
      <c r="B4" s="144"/>
      <c r="C4" s="144"/>
      <c r="D4" s="145"/>
      <c r="E4" s="146"/>
      <c r="F4" s="147"/>
      <c r="G4" s="148"/>
    </row>
    <row r="5" spans="1:12" ht="30" customHeight="1">
      <c r="A5" s="144"/>
      <c r="B5" s="149" t="s">
        <v>177</v>
      </c>
      <c r="C5" s="150" t="s">
        <v>178</v>
      </c>
      <c r="D5" s="151" t="s">
        <v>179</v>
      </c>
      <c r="E5" s="151" t="s">
        <v>180</v>
      </c>
      <c r="F5" s="152" t="s">
        <v>181</v>
      </c>
      <c r="G5" s="152" t="s">
        <v>182</v>
      </c>
    </row>
    <row r="6" spans="1:12" s="161" customFormat="1" ht="20.100000000000001" customHeight="1" thickBot="1">
      <c r="A6" s="153"/>
      <c r="B6" s="154"/>
      <c r="C6" s="155" t="s">
        <v>183</v>
      </c>
      <c r="D6" s="156" t="s">
        <v>183</v>
      </c>
      <c r="E6" s="156" t="s">
        <v>184</v>
      </c>
      <c r="F6" s="157" t="s">
        <v>185</v>
      </c>
      <c r="G6" s="157"/>
      <c r="H6" s="158"/>
      <c r="I6" s="159"/>
      <c r="J6" s="160"/>
      <c r="K6" s="158"/>
      <c r="L6" s="158"/>
    </row>
    <row r="7" spans="1:12" ht="35.1" customHeight="1">
      <c r="A7" s="162"/>
      <c r="B7" s="163" t="s">
        <v>186</v>
      </c>
      <c r="C7" s="164">
        <f>+'Revenue Goals'!C10</f>
        <v>0</v>
      </c>
      <c r="D7" s="164">
        <f>+'Net Income Goals'!C10</f>
        <v>0</v>
      </c>
      <c r="E7" s="165">
        <f>+'Recruitment Goals'!C10</f>
        <v>0</v>
      </c>
      <c r="F7" s="166">
        <v>0</v>
      </c>
      <c r="G7" s="164">
        <f>+'Other Goals'!C10</f>
        <v>0</v>
      </c>
    </row>
    <row r="8" spans="1:12" ht="35.1" hidden="1" customHeight="1" thickBot="1">
      <c r="A8" s="162"/>
      <c r="B8" s="163" t="s">
        <v>187</v>
      </c>
      <c r="C8" s="164">
        <f>+'Revenue Goals'!H3</f>
        <v>0</v>
      </c>
      <c r="D8" s="164">
        <f>+'Net Income Goals'!H3</f>
        <v>0</v>
      </c>
      <c r="E8" s="165">
        <f>+'Recruitment Goals'!I3</f>
        <v>0</v>
      </c>
      <c r="F8" s="166">
        <f>+'Funding Goals'!I3</f>
        <v>0</v>
      </c>
      <c r="G8" s="164">
        <f>+'Other Goals'!H3</f>
        <v>0</v>
      </c>
    </row>
    <row r="9" spans="1:12" ht="35.1" hidden="1" customHeight="1" thickBot="1">
      <c r="A9" s="162"/>
      <c r="B9" s="163" t="s">
        <v>188</v>
      </c>
      <c r="C9" s="164">
        <f>+'Revenue Goals'!H4</f>
        <v>0</v>
      </c>
      <c r="D9" s="164">
        <f>+'Net Income Goals'!H4</f>
        <v>0</v>
      </c>
      <c r="E9" s="165">
        <f>+'Recruitment Goals'!I4</f>
        <v>0</v>
      </c>
      <c r="F9" s="166">
        <f>+'Funding Goals'!I4</f>
        <v>0</v>
      </c>
      <c r="G9" s="164">
        <f>+'Other Goals'!H4</f>
        <v>0</v>
      </c>
    </row>
    <row r="10" spans="1:12" ht="35.1" hidden="1" customHeight="1" thickBot="1">
      <c r="A10" s="162"/>
      <c r="B10" s="163" t="s">
        <v>189</v>
      </c>
      <c r="C10" s="164">
        <f>+'Revenue Goals'!H5</f>
        <v>0</v>
      </c>
      <c r="D10" s="164">
        <f>+'Net Income Goals'!H5</f>
        <v>0</v>
      </c>
      <c r="E10" s="165">
        <f>+'Recruitment Goals'!I5</f>
        <v>0</v>
      </c>
      <c r="F10" s="166">
        <f>+'Funding Goals'!I5</f>
        <v>0</v>
      </c>
      <c r="G10" s="164">
        <f>+'Other Goals'!H5</f>
        <v>0</v>
      </c>
    </row>
    <row r="11" spans="1:12" ht="35.25" hidden="1" customHeight="1" thickBot="1">
      <c r="A11" s="162"/>
      <c r="B11" s="163" t="s">
        <v>190</v>
      </c>
      <c r="C11" s="164">
        <f>+'Revenue Goals'!H6</f>
        <v>0</v>
      </c>
      <c r="D11" s="164">
        <f>+'Net Income Goals'!H6</f>
        <v>0</v>
      </c>
      <c r="E11" s="165">
        <f>+'Recruitment Goals'!I6</f>
        <v>0</v>
      </c>
      <c r="F11" s="166">
        <f>+'Funding Goals'!I6</f>
        <v>0</v>
      </c>
      <c r="G11" s="164">
        <f>+'Other Goals'!H6</f>
        <v>0</v>
      </c>
    </row>
    <row r="12" spans="1:12" ht="35.25" hidden="1" customHeight="1" thickBot="1">
      <c r="A12" s="162"/>
      <c r="B12" s="163" t="s">
        <v>67</v>
      </c>
      <c r="C12" s="164">
        <f>+'Revenue Goals'!H7</f>
        <v>0</v>
      </c>
      <c r="D12" s="164">
        <f>+'Net Income Goals'!H7</f>
        <v>0</v>
      </c>
      <c r="E12" s="165">
        <f>+'Recruitment Goals'!I7</f>
        <v>0</v>
      </c>
      <c r="F12" s="166">
        <f>+'Funding Goals'!I7</f>
        <v>0</v>
      </c>
      <c r="G12" s="164">
        <f>+'Other Goals'!H7</f>
        <v>0</v>
      </c>
    </row>
    <row r="13" spans="1:12" ht="35.25" hidden="1" customHeight="1" thickBot="1">
      <c r="A13" s="162"/>
      <c r="B13" s="163" t="s">
        <v>191</v>
      </c>
      <c r="C13" s="164">
        <f>+'Revenue Goals'!H8</f>
        <v>0</v>
      </c>
      <c r="D13" s="164">
        <f>+'Net Income Goals'!H8</f>
        <v>0</v>
      </c>
      <c r="E13" s="165">
        <f>+'Recruitment Goals'!I8</f>
        <v>0</v>
      </c>
      <c r="F13" s="166">
        <f>+'Funding Goals'!I8</f>
        <v>0</v>
      </c>
      <c r="G13" s="164">
        <f>+'Other Goals'!H8</f>
        <v>0</v>
      </c>
    </row>
    <row r="14" spans="1:12" ht="35.25" hidden="1" customHeight="1">
      <c r="A14" s="162"/>
      <c r="B14" s="163" t="s">
        <v>69</v>
      </c>
      <c r="C14" s="164">
        <f>+'Revenue Goals'!H9</f>
        <v>0</v>
      </c>
      <c r="D14" s="164">
        <f>+'Net Income Goals'!H9</f>
        <v>0</v>
      </c>
      <c r="E14" s="165">
        <f>+'Recruitment Goals'!I9</f>
        <v>0</v>
      </c>
      <c r="F14" s="166">
        <f>+'Funding Goals'!I9</f>
        <v>0</v>
      </c>
      <c r="G14" s="164">
        <f>+'Other Goals'!H9</f>
        <v>0</v>
      </c>
    </row>
    <row r="15" spans="1:12" ht="35.25" hidden="1" customHeight="1">
      <c r="A15" s="162"/>
      <c r="B15" s="163" t="s">
        <v>70</v>
      </c>
      <c r="C15" s="164">
        <f>+'Revenue Goals'!H10</f>
        <v>0</v>
      </c>
      <c r="D15" s="164">
        <f>+'Net Income Goals'!H10</f>
        <v>0</v>
      </c>
      <c r="E15" s="165">
        <f>+'Recruitment Goals'!I10</f>
        <v>0</v>
      </c>
      <c r="F15" s="166">
        <f>+'Funding Goals'!I10</f>
        <v>0</v>
      </c>
      <c r="G15" s="164">
        <f>+'Other Goals'!H10</f>
        <v>0</v>
      </c>
    </row>
    <row r="16" spans="1:12" ht="35.25" hidden="1" customHeight="1">
      <c r="A16" s="162"/>
      <c r="B16" s="163" t="s">
        <v>71</v>
      </c>
      <c r="C16" s="164">
        <f>+'Revenue Goals'!H11</f>
        <v>0</v>
      </c>
      <c r="D16" s="164">
        <f>+'Net Income Goals'!H11</f>
        <v>0</v>
      </c>
      <c r="E16" s="165">
        <f>+'Recruitment Goals'!I11</f>
        <v>0</v>
      </c>
      <c r="F16" s="166">
        <f>+'Funding Goals'!I11</f>
        <v>0</v>
      </c>
      <c r="G16" s="164">
        <f>+'Other Goals'!H11</f>
        <v>0</v>
      </c>
    </row>
    <row r="17" spans="1:12" ht="35.25" hidden="1" customHeight="1">
      <c r="A17" s="162"/>
      <c r="B17" s="163" t="s">
        <v>72</v>
      </c>
      <c r="C17" s="164">
        <f>+'Revenue Goals'!H12</f>
        <v>0</v>
      </c>
      <c r="D17" s="164">
        <f>+'Net Income Goals'!H12</f>
        <v>0</v>
      </c>
      <c r="E17" s="165">
        <f>+'Recruitment Goals'!I12</f>
        <v>0</v>
      </c>
      <c r="F17" s="166">
        <f>+'Funding Goals'!I12</f>
        <v>0</v>
      </c>
      <c r="G17" s="164">
        <f>+'Other Goals'!H12</f>
        <v>0</v>
      </c>
    </row>
    <row r="18" spans="1:12" ht="35.1" customHeight="1">
      <c r="A18" s="162"/>
      <c r="B18" s="163" t="s">
        <v>192</v>
      </c>
      <c r="C18" s="164">
        <f>IF(C17&gt;0,C17,IF(C16&gt;0,C16,IF(C15&gt;0,C15,IF(C14&gt;0,C14,IF(C13&gt;0,C13,IF(C12&gt;0,C12,IF(C11&gt;0,C11,IF(C10&gt;0,C10,IF(C9&gt;0,C9,IF(C8&gt;0,C8,C7))))))))))</f>
        <v>0</v>
      </c>
      <c r="D18" s="164">
        <f t="shared" ref="D18:G18" si="0">IF(D17&gt;0,D17,IF(D16&gt;0,D16,IF(D15&gt;0,D15,IF(D14&gt;0,D14,IF(D13&gt;0,D13,IF(D12&gt;0,D12,IF(D11&gt;0,D11,IF(D10&gt;0,D10,IF(D9&gt;0,D9,IF(D8&gt;0,D8,D7))))))))))</f>
        <v>0</v>
      </c>
      <c r="E18" s="165">
        <f t="shared" si="0"/>
        <v>0</v>
      </c>
      <c r="F18" s="164">
        <f t="shared" si="0"/>
        <v>0</v>
      </c>
      <c r="G18" s="164">
        <f t="shared" si="0"/>
        <v>0</v>
      </c>
    </row>
    <row r="19" spans="1:12" ht="35.1" customHeight="1">
      <c r="A19" s="162"/>
      <c r="B19" s="163" t="s">
        <v>25</v>
      </c>
      <c r="C19" s="164">
        <f>+'Revenue Goals'!C11</f>
        <v>0</v>
      </c>
      <c r="D19" s="164">
        <f>+'Net Income Goals'!C11</f>
        <v>0</v>
      </c>
      <c r="E19" s="165">
        <f>+'Recruitment Goals'!C11</f>
        <v>0</v>
      </c>
      <c r="F19" s="166">
        <f>+'Revenue Goals'!C11</f>
        <v>0</v>
      </c>
      <c r="G19" s="164">
        <f>+'Other Goals'!C11</f>
        <v>0</v>
      </c>
    </row>
    <row r="20" spans="1:12" ht="35.1" customHeight="1">
      <c r="A20" s="162"/>
      <c r="B20" s="163" t="s">
        <v>193</v>
      </c>
      <c r="C20" s="167">
        <f>+'Revenue Goals'!C12</f>
        <v>0</v>
      </c>
      <c r="D20" s="167">
        <f>+'Net Income Goals'!C12</f>
        <v>0</v>
      </c>
      <c r="E20" s="167">
        <f>+'Recruitment Goals'!C12</f>
        <v>0</v>
      </c>
      <c r="F20" s="168">
        <f>+'Revenue Goals'!C12</f>
        <v>0</v>
      </c>
      <c r="G20" s="167">
        <f>+'Other Goals'!C12</f>
        <v>0</v>
      </c>
      <c r="H20" s="169"/>
    </row>
    <row r="21" spans="1:12" ht="35.1" customHeight="1">
      <c r="A21" s="162"/>
      <c r="B21" s="163" t="s">
        <v>194</v>
      </c>
      <c r="C21" s="170">
        <f>+'Revenue Goals'!J3/'Revenue Goals'!J5</f>
        <v>0</v>
      </c>
      <c r="D21" s="170">
        <f>+'Net Income Goals'!J3/'Net Income Goals'!J5</f>
        <v>0</v>
      </c>
      <c r="E21" s="170">
        <f>+'Recruitment Goals'!K3/'Recruitment Goals'!K5</f>
        <v>0</v>
      </c>
      <c r="F21" s="170">
        <f>+'Funding Goals'!K3/'Funding Goals'!K5</f>
        <v>0</v>
      </c>
      <c r="G21" s="170">
        <f>+'Other Goals'!J3/'Other Goals'!J5</f>
        <v>0</v>
      </c>
    </row>
    <row r="22" spans="1:12" ht="35.1" customHeight="1">
      <c r="A22" s="162"/>
      <c r="B22" s="163" t="s">
        <v>195</v>
      </c>
      <c r="C22" s="171" t="e">
        <f>+C18/C19</f>
        <v>#DIV/0!</v>
      </c>
      <c r="D22" s="171" t="e">
        <f>+D18/D19</f>
        <v>#DIV/0!</v>
      </c>
      <c r="E22" s="171" t="e">
        <f t="shared" ref="D22:G22" si="1">+E18/E19</f>
        <v>#DIV/0!</v>
      </c>
      <c r="F22" s="171" t="e">
        <f t="shared" si="1"/>
        <v>#DIV/0!</v>
      </c>
      <c r="G22" s="171" t="e">
        <f t="shared" si="1"/>
        <v>#DIV/0!</v>
      </c>
    </row>
    <row r="23" spans="1:12" ht="180" customHeight="1">
      <c r="A23" s="162"/>
      <c r="B23" s="172" t="s">
        <v>196</v>
      </c>
      <c r="C23" s="173"/>
      <c r="D23" s="173" t="e">
        <f t="shared" ref="D23:F23" si="2">MIN(1,1-D22)</f>
        <v>#DIV/0!</v>
      </c>
      <c r="E23" s="173" t="e">
        <f>MIN(1,1-E22)</f>
        <v>#DIV/0!</v>
      </c>
      <c r="F23" s="173" t="e">
        <f t="shared" si="2"/>
        <v>#DIV/0!</v>
      </c>
      <c r="G23" s="173" t="e">
        <f t="shared" ref="G23" si="3">MIN(1,1-G22)</f>
        <v>#DIV/0!</v>
      </c>
      <c r="H23" s="174"/>
      <c r="I23" s="174"/>
      <c r="J23" s="174"/>
      <c r="K23" s="174"/>
      <c r="L23" s="174"/>
    </row>
    <row r="24" spans="1:12" ht="84" customHeight="1">
      <c r="A24" s="162"/>
      <c r="B24" s="175" t="s">
        <v>197</v>
      </c>
      <c r="C24" s="162"/>
      <c r="D24" s="162"/>
      <c r="E24" s="162"/>
      <c r="F24" s="162"/>
      <c r="G24" s="162"/>
      <c r="H24" s="176"/>
      <c r="I24" s="176" t="s">
        <v>198</v>
      </c>
      <c r="J24" s="176">
        <f>+'Revenue Goals'!J3+'Net Income Goals'!J3+'Funding Goals'!K3+'Recruitment Goals'!K3+'Other Goals'!J3</f>
        <v>0</v>
      </c>
      <c r="K24" s="174"/>
      <c r="L24" s="174"/>
    </row>
    <row r="25" spans="1:12" ht="60" customHeight="1">
      <c r="A25" s="162"/>
      <c r="B25" s="177">
        <f>J26</f>
        <v>0</v>
      </c>
      <c r="C25" s="173" t="e">
        <f>C22*25%</f>
        <v>#DIV/0!</v>
      </c>
      <c r="D25" s="173" t="e">
        <f>D22*25%</f>
        <v>#DIV/0!</v>
      </c>
      <c r="E25" s="173" t="e">
        <f>E22*25%</f>
        <v>#DIV/0!</v>
      </c>
      <c r="F25" s="173" t="e">
        <f>F22*25%</f>
        <v>#DIV/0!</v>
      </c>
      <c r="G25" s="173" t="e">
        <f>G22*25%</f>
        <v>#DIV/0!</v>
      </c>
      <c r="H25" s="176"/>
      <c r="I25" s="176" t="s">
        <v>199</v>
      </c>
      <c r="J25" s="176">
        <f>+'Revenue Goals'!J4+'Net Income Goals'!J4++'Funding Goals'!K4+'Recruitment Goals'!K4+'Other Goals'!J4+J24</f>
        <v>20</v>
      </c>
      <c r="K25" s="174"/>
      <c r="L25" s="174"/>
    </row>
    <row r="26" spans="1:12" ht="60" customHeight="1">
      <c r="A26" s="178"/>
      <c r="B26" s="178"/>
      <c r="C26" s="178"/>
      <c r="D26" s="178"/>
      <c r="E26" s="178"/>
      <c r="F26" s="178"/>
      <c r="G26" s="178"/>
      <c r="H26" s="176"/>
      <c r="I26" s="176"/>
      <c r="J26" s="179">
        <f>+J24/(J25+J24)</f>
        <v>0</v>
      </c>
      <c r="K26" s="174"/>
      <c r="L26" s="174"/>
    </row>
    <row r="27" spans="1:12" ht="39" customHeight="1">
      <c r="H27" s="176"/>
      <c r="I27" s="176"/>
      <c r="J27" s="176"/>
      <c r="K27" s="174"/>
      <c r="L27" s="174"/>
    </row>
    <row r="28" spans="1:12" ht="39" customHeight="1">
      <c r="H28" s="174"/>
      <c r="I28" s="174"/>
      <c r="J28" s="174"/>
      <c r="K28" s="174"/>
      <c r="L28" s="174"/>
    </row>
    <row r="29" spans="1:12" ht="39" customHeight="1"/>
    <row r="30" spans="1:12" ht="39" customHeight="1"/>
    <row r="31" spans="1:12" ht="39" customHeight="1"/>
  </sheetData>
  <sheetProtection sheet="1" objects="1" scenarios="1"/>
  <mergeCells count="1">
    <mergeCell ref="D1:G3"/>
  </mergeCells>
  <conditionalFormatting sqref="C21:G22">
    <cfRule type="expression" dxfId="1" priority="3">
      <formula>C21&lt;0</formula>
    </cfRule>
  </conditionalFormatting>
  <conditionalFormatting sqref="C23:G23 C25:G25">
    <cfRule type="notContainsBlanks" dxfId="0" priority="4">
      <formula>LEN(TRIM(C23))&gt;0</formula>
    </cfRule>
  </conditionalFormatting>
  <dataValidations count="5">
    <dataValidation allowBlank="1" showInputMessage="1" showErrorMessage="1" prompt="Title the circle charts based on your specific goals for each of the four categories: fitness, nutrition, mind, and energy._x000a__x000a_Enter input values in cells C7 to F9. The charts starting in row 11 will auto update." sqref="A1" xr:uid="{4C6C86D8-571E-49E6-9EDC-A16002CB56F6}"/>
    <dataValidation allowBlank="1" showInputMessage="1" showErrorMessage="1" prompt="In this row, enter your starting number relating to your goal unit (i.e., hours, lbs., miles, etc.)" sqref="B7:B17" xr:uid="{3E4A537D-67EE-4F32-A5AD-32D745209D46}"/>
    <dataValidation allowBlank="1" showInputMessage="1" showErrorMessage="1" prompt="In this row, enter your current number relating to your goal unit (i.e., hours, lbs., miles, etc.)." sqref="B18" xr:uid="{1D0BA444-21E8-42F1-8A20-E00189D1B4B3}"/>
    <dataValidation allowBlank="1" showInputMessage="1" showErrorMessage="1" prompt="In this row, enter your goal number. The number (of hours, lbs., miles, etc.) you'd like to reach." sqref="B19:B21" xr:uid="{B1B568FF-EBCC-434B-8DF9-58BCD6E58429}"/>
    <dataValidation allowBlank="1" showInputMessage="1" showErrorMessage="1" prompt="Percentage of goal reached is auto calculated in this row" sqref="B20:B22" xr:uid="{CE8099C6-B176-4574-AD73-DB4DA1DA02CD}"/>
  </dataValidations>
  <printOptions horizontalCentered="1"/>
  <pageMargins left="0.7" right="0.7" top="0.75" bottom="0.75" header="0.3" footer="0.3"/>
  <pageSetup scale="67" orientation="landscape" horizontalDpi="4294967293"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43CD7D62DC37441B8A0D5031A6807FD" ma:contentTypeVersion="21" ma:contentTypeDescription="Create a new document." ma:contentTypeScope="" ma:versionID="8d59fa316ae0b7564b56a8548d4d582a">
  <xsd:schema xmlns:xsd="http://www.w3.org/2001/XMLSchema" xmlns:xs="http://www.w3.org/2001/XMLSchema" xmlns:p="http://schemas.microsoft.com/office/2006/metadata/properties" xmlns:ns3="aeb98db0-ab97-4dbc-9328-8f37d9439c18" xmlns:ns4="c9986e6d-6e82-4173-87e5-bd44010b0322" targetNamespace="http://schemas.microsoft.com/office/2006/metadata/properties" ma:root="true" ma:fieldsID="425b0f465125f0a54270b7e4a9adf1d4" ns3:_="" ns4:_="">
    <xsd:import namespace="aeb98db0-ab97-4dbc-9328-8f37d9439c18"/>
    <xsd:import namespace="c9986e6d-6e82-4173-87e5-bd44010b0322"/>
    <xsd:element name="properties">
      <xsd:complexType>
        <xsd:sequence>
          <xsd:element name="documentManagement">
            <xsd:complexType>
              <xsd:all>
                <xsd:element ref="ns3:MigrationWizId" minOccurs="0"/>
                <xsd:element ref="ns3:MigrationWizIdPermissions" minOccurs="0"/>
                <xsd:element ref="ns3:MigrationWizIdVersion"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LengthInSeconds" minOccurs="0"/>
                <xsd:element ref="ns3:MediaServiceAutoTags" minOccurs="0"/>
                <xsd:element ref="ns3:MediaServiceOCR" minOccurs="0"/>
                <xsd:element ref="ns3:MediaServiceGenerationTime" minOccurs="0"/>
                <xsd:element ref="ns3:MediaServiceEventHashCode" minOccurs="0"/>
                <xsd:element ref="ns3:_activity" minOccurs="0"/>
                <xsd:element ref="ns4:SharedWithUsers" minOccurs="0"/>
                <xsd:element ref="ns4:SharedWithDetails" minOccurs="0"/>
                <xsd:element ref="ns4:SharingHintHash" minOccurs="0"/>
                <xsd:element ref="ns3:MediaServiceObjectDetectorVersions" minOccurs="0"/>
                <xsd:element ref="ns3:MediaServiceSearchProperties" minOccurs="0"/>
                <xsd:element ref="ns3:MediaServiceSystemTag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b98db0-ab97-4dbc-9328-8f37d9439c18"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_activity" ma:index="21" nillable="true" ma:displayName="_activity" ma:hidden="true" ma:internalName="_activity">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SystemTags" ma:index="27" nillable="true" ma:displayName="MediaServiceSystemTags" ma:hidden="true" ma:internalName="MediaServiceSystemTags" ma:readOnly="true">
      <xsd:simpleType>
        <xsd:restriction base="dms:Note"/>
      </xsd:simpleType>
    </xsd:element>
    <xsd:element name="MediaServiceLocation" ma:index="28"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9986e6d-6e82-4173-87e5-bd44010b0322" elementFormDefault="qualified">
    <xsd:import namespace="http://schemas.microsoft.com/office/2006/documentManagement/types"/>
    <xsd:import namespace="http://schemas.microsoft.com/office/infopath/2007/PartnerControls"/>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element name="SharingHintHash" ma:index="2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MediaServiceKeyPoints xmlns="aeb98db0-ab97-4dbc-9328-8f37d9439c18" xsi:nil="true"/>
    <MigrationWizIdVersion xmlns="aeb98db0-ab97-4dbc-9328-8f37d9439c18" xsi:nil="true"/>
    <MigrationWizIdPermissions xmlns="aeb98db0-ab97-4dbc-9328-8f37d9439c18" xsi:nil="true"/>
    <MigrationWizId xmlns="aeb98db0-ab97-4dbc-9328-8f37d9439c18" xsi:nil="true"/>
    <_activity xmlns="aeb98db0-ab97-4dbc-9328-8f37d9439c18" xsi:nil="true"/>
  </documentManagement>
</p:properties>
</file>

<file path=customXml/itemProps1.xml><?xml version="1.0" encoding="utf-8"?>
<ds:datastoreItem xmlns:ds="http://schemas.openxmlformats.org/officeDocument/2006/customXml" ds:itemID="{2873C48F-AF78-4862-96FA-2FBE2A89B656}"/>
</file>

<file path=customXml/itemProps2.xml><?xml version="1.0" encoding="utf-8"?>
<ds:datastoreItem xmlns:ds="http://schemas.openxmlformats.org/officeDocument/2006/customXml" ds:itemID="{3D51EB02-4D2E-4814-A808-D335851183AB}"/>
</file>

<file path=customXml/itemProps3.xml><?xml version="1.0" encoding="utf-8"?>
<ds:datastoreItem xmlns:ds="http://schemas.openxmlformats.org/officeDocument/2006/customXml" ds:itemID="{7EA4A341-6F80-4DB0-AA47-353D0B45AA2D}"/>
</file>

<file path=docMetadata/LabelInfo.xml><?xml version="1.0" encoding="utf-8"?>
<clbl:labelList xmlns:clbl="http://schemas.microsoft.com/office/2020/mipLabelMetadata"/>
</file>

<file path=docProps/app.xml><?xml version="1.0" encoding="utf-8"?>
<Properties xmlns="http://schemas.openxmlformats.org/officeDocument/2006/extended-properties" xmlns:vt="http://schemas.openxmlformats.org/officeDocument/2006/docPropsVTypes">
  <Template>TM16400941</Template>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Gladys Castro</cp:lastModifiedBy>
  <cp:revision/>
  <dcterms:created xsi:type="dcterms:W3CDTF">2023-09-01T06:09:14Z</dcterms:created>
  <dcterms:modified xsi:type="dcterms:W3CDTF">2025-04-08T18:27:54Z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0x010100E43CD7D62DC37441B8A0D5031A6807FD</vt:lpwstr>
  </property>
</Properties>
</file>